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42288\Documents\"/>
    </mc:Choice>
  </mc:AlternateContent>
  <xr:revisionPtr revIDLastSave="0" documentId="8_{EF2CF1CE-DF81-4CE1-9498-2E7F9D1C7552}" xr6:coauthVersionLast="47" xr6:coauthVersionMax="47" xr10:uidLastSave="{00000000-0000-0000-0000-000000000000}"/>
  <bookViews>
    <workbookView xWindow="-110" yWindow="-110" windowWidth="19420" windowHeight="10300" xr2:uid="{BBDF5664-ADD7-4353-90C3-D66F6B3AEF6B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C149" i="2"/>
  <c r="D149" i="2" s="1"/>
  <c r="E149" i="2" s="1"/>
  <c r="C148" i="2"/>
  <c r="D147" i="2"/>
  <c r="C147" i="2"/>
  <c r="E146" i="2"/>
  <c r="C146" i="2"/>
  <c r="D146" i="2" s="1"/>
  <c r="C145" i="2"/>
  <c r="D145" i="2" s="1"/>
  <c r="E145" i="2" s="1"/>
  <c r="C144" i="2"/>
  <c r="C143" i="2"/>
  <c r="D143" i="2" s="1"/>
  <c r="E143" i="2" s="1"/>
  <c r="C142" i="2"/>
  <c r="D141" i="2"/>
  <c r="C141" i="2"/>
  <c r="C140" i="2"/>
  <c r="C139" i="2"/>
  <c r="D139" i="2" s="1"/>
  <c r="E139" i="2" s="1"/>
  <c r="H139" i="2" s="1"/>
  <c r="I139" i="2" s="1"/>
  <c r="E138" i="2"/>
  <c r="H138" i="2" s="1"/>
  <c r="I138" i="2" s="1"/>
  <c r="C138" i="2"/>
  <c r="D138" i="2" s="1"/>
  <c r="E137" i="2"/>
  <c r="C137" i="2"/>
  <c r="D137" i="2" s="1"/>
  <c r="C136" i="2"/>
  <c r="D135" i="2"/>
  <c r="E135" i="2" s="1"/>
  <c r="H135" i="2" s="1"/>
  <c r="I135" i="2" s="1"/>
  <c r="C135" i="2"/>
  <c r="C134" i="2"/>
  <c r="C133" i="2"/>
  <c r="D133" i="2" s="1"/>
  <c r="C132" i="2"/>
  <c r="D132" i="2" s="1"/>
  <c r="E132" i="2" s="1"/>
  <c r="F132" i="2" s="1"/>
  <c r="C131" i="2"/>
  <c r="D131" i="2" s="1"/>
  <c r="E131" i="2" s="1"/>
  <c r="C130" i="2"/>
  <c r="D130" i="2" s="1"/>
  <c r="E130" i="2" s="1"/>
  <c r="D129" i="2"/>
  <c r="E129" i="2" s="1"/>
  <c r="C129" i="2"/>
  <c r="C128" i="2"/>
  <c r="D127" i="2"/>
  <c r="C127" i="2"/>
  <c r="C126" i="2"/>
  <c r="C125" i="2"/>
  <c r="D125" i="2" s="1"/>
  <c r="E125" i="2" s="1"/>
  <c r="C124" i="2"/>
  <c r="D124" i="2" s="1"/>
  <c r="E124" i="2" s="1"/>
  <c r="E123" i="2"/>
  <c r="D123" i="2"/>
  <c r="C123" i="2"/>
  <c r="C122" i="2"/>
  <c r="C121" i="2"/>
  <c r="D120" i="2"/>
  <c r="C120" i="2"/>
  <c r="C119" i="2"/>
  <c r="C118" i="2"/>
  <c r="D118" i="2" s="1"/>
  <c r="E118" i="2" s="1"/>
  <c r="F118" i="2" s="1"/>
  <c r="C117" i="2"/>
  <c r="D117" i="2" s="1"/>
  <c r="E117" i="2" s="1"/>
  <c r="C116" i="2"/>
  <c r="C115" i="2"/>
  <c r="C114" i="2"/>
  <c r="C113" i="2"/>
  <c r="D113" i="2" s="1"/>
  <c r="C112" i="2"/>
  <c r="E111" i="2"/>
  <c r="C111" i="2"/>
  <c r="D111" i="2" s="1"/>
  <c r="C110" i="2"/>
  <c r="D110" i="2" s="1"/>
  <c r="E110" i="2" s="1"/>
  <c r="F110" i="2" s="1"/>
  <c r="C109" i="2"/>
  <c r="C108" i="2"/>
  <c r="D108" i="2" s="1"/>
  <c r="E108" i="2" s="1"/>
  <c r="H108" i="2" s="1"/>
  <c r="I108" i="2" s="1"/>
  <c r="C107" i="2"/>
  <c r="C106" i="2"/>
  <c r="C105" i="2"/>
  <c r="H104" i="2"/>
  <c r="I104" i="2" s="1"/>
  <c r="F104" i="2"/>
  <c r="E104" i="2"/>
  <c r="C104" i="2"/>
  <c r="D104" i="2" s="1"/>
  <c r="C103" i="2"/>
  <c r="D103" i="2" s="1"/>
  <c r="E103" i="2" s="1"/>
  <c r="H103" i="2" s="1"/>
  <c r="I103" i="2" s="1"/>
  <c r="C102" i="2"/>
  <c r="C101" i="2"/>
  <c r="C100" i="2"/>
  <c r="D100" i="2" s="1"/>
  <c r="E100" i="2" s="1"/>
  <c r="C99" i="2"/>
  <c r="D98" i="2"/>
  <c r="C98" i="2"/>
  <c r="E97" i="2"/>
  <c r="C97" i="2"/>
  <c r="D97" i="2" s="1"/>
  <c r="C96" i="2"/>
  <c r="D96" i="2" s="1"/>
  <c r="E96" i="2" s="1"/>
  <c r="C95" i="2"/>
  <c r="C94" i="2"/>
  <c r="D94" i="2" s="1"/>
  <c r="E94" i="2" s="1"/>
  <c r="C93" i="2"/>
  <c r="D92" i="2"/>
  <c r="C92" i="2"/>
  <c r="C91" i="2"/>
  <c r="C90" i="2"/>
  <c r="D90" i="2" s="1"/>
  <c r="E90" i="2" s="1"/>
  <c r="H89" i="2"/>
  <c r="I89" i="2" s="1"/>
  <c r="E89" i="2"/>
  <c r="F89" i="2" s="1"/>
  <c r="C89" i="2"/>
  <c r="D89" i="2" s="1"/>
  <c r="C88" i="2"/>
  <c r="D88" i="2" s="1"/>
  <c r="E88" i="2" s="1"/>
  <c r="D87" i="2"/>
  <c r="E87" i="2" s="1"/>
  <c r="C87" i="2"/>
  <c r="D86" i="2"/>
  <c r="E86" i="2" s="1"/>
  <c r="C86" i="2"/>
  <c r="C85" i="2"/>
  <c r="C84" i="2"/>
  <c r="C83" i="2"/>
  <c r="D83" i="2" s="1"/>
  <c r="E83" i="2" s="1"/>
  <c r="C82" i="2"/>
  <c r="D82" i="2" s="1"/>
  <c r="E82" i="2" s="1"/>
  <c r="C81" i="2"/>
  <c r="E80" i="2"/>
  <c r="D80" i="2"/>
  <c r="C80" i="2"/>
  <c r="C79" i="2"/>
  <c r="C78" i="2"/>
  <c r="D78" i="2" s="1"/>
  <c r="D77" i="2"/>
  <c r="C77" i="2"/>
  <c r="C76" i="2"/>
  <c r="D76" i="2" s="1"/>
  <c r="E76" i="2" s="1"/>
  <c r="C75" i="2"/>
  <c r="D75" i="2" s="1"/>
  <c r="E75" i="2" s="1"/>
  <c r="D74" i="2"/>
  <c r="E74" i="2" s="1"/>
  <c r="C74" i="2"/>
  <c r="C73" i="2"/>
  <c r="D72" i="2"/>
  <c r="C72" i="2"/>
  <c r="C71" i="2"/>
  <c r="C70" i="2"/>
  <c r="D70" i="2" s="1"/>
  <c r="H69" i="2"/>
  <c r="I69" i="2" s="1"/>
  <c r="C69" i="2"/>
  <c r="D69" i="2" s="1"/>
  <c r="E69" i="2" s="1"/>
  <c r="F69" i="2" s="1"/>
  <c r="C68" i="2"/>
  <c r="D68" i="2" s="1"/>
  <c r="E68" i="2" s="1"/>
  <c r="C67" i="2"/>
  <c r="C66" i="2"/>
  <c r="E65" i="2"/>
  <c r="C65" i="2"/>
  <c r="D65" i="2" s="1"/>
  <c r="C64" i="2"/>
  <c r="C63" i="2"/>
  <c r="H62" i="2"/>
  <c r="I62" i="2" s="1"/>
  <c r="C62" i="2"/>
  <c r="D62" i="2" s="1"/>
  <c r="E62" i="2" s="1"/>
  <c r="F62" i="2" s="1"/>
  <c r="C61" i="2"/>
  <c r="D61" i="2" s="1"/>
  <c r="E61" i="2" s="1"/>
  <c r="F61" i="2" s="1"/>
  <c r="D60" i="2"/>
  <c r="C60" i="2"/>
  <c r="C59" i="2"/>
  <c r="C58" i="2"/>
  <c r="C57" i="2"/>
  <c r="D56" i="2"/>
  <c r="C56" i="2"/>
  <c r="I55" i="2"/>
  <c r="H55" i="2"/>
  <c r="F55" i="2"/>
  <c r="E55" i="2"/>
  <c r="C55" i="2"/>
  <c r="D55" i="2" s="1"/>
  <c r="C54" i="2"/>
  <c r="D54" i="2" s="1"/>
  <c r="E54" i="2" s="1"/>
  <c r="C53" i="2"/>
  <c r="C52" i="2"/>
  <c r="C51" i="2"/>
  <c r="D51" i="2" s="1"/>
  <c r="E51" i="2" s="1"/>
  <c r="C50" i="2"/>
  <c r="D49" i="2"/>
  <c r="C49" i="2"/>
  <c r="E48" i="2"/>
  <c r="C48" i="2"/>
  <c r="D48" i="2" s="1"/>
  <c r="C47" i="2"/>
  <c r="D47" i="2" s="1"/>
  <c r="E47" i="2" s="1"/>
  <c r="C46" i="2"/>
  <c r="E45" i="2"/>
  <c r="C45" i="2"/>
  <c r="D45" i="2" s="1"/>
  <c r="C44" i="2"/>
  <c r="D43" i="2"/>
  <c r="C43" i="2"/>
  <c r="C42" i="2"/>
  <c r="C41" i="2"/>
  <c r="D41" i="2" s="1"/>
  <c r="E41" i="2" s="1"/>
  <c r="E40" i="2"/>
  <c r="H40" i="2" s="1"/>
  <c r="I40" i="2" s="1"/>
  <c r="C40" i="2"/>
  <c r="D40" i="2" s="1"/>
  <c r="E39" i="2"/>
  <c r="C39" i="2"/>
  <c r="D39" i="2" s="1"/>
  <c r="C38" i="2"/>
  <c r="D37" i="2"/>
  <c r="E37" i="2" s="1"/>
  <c r="C37" i="2"/>
  <c r="C36" i="2"/>
  <c r="C35" i="2"/>
  <c r="H34" i="2"/>
  <c r="I34" i="2" s="1"/>
  <c r="E34" i="2"/>
  <c r="F34" i="2" s="1"/>
  <c r="C34" i="2"/>
  <c r="D34" i="2" s="1"/>
  <c r="C33" i="2"/>
  <c r="D33" i="2" s="1"/>
  <c r="E33" i="2" s="1"/>
  <c r="C32" i="2"/>
  <c r="D31" i="2"/>
  <c r="E31" i="2" s="1"/>
  <c r="C31" i="2"/>
  <c r="C30" i="2"/>
  <c r="D29" i="2"/>
  <c r="C29" i="2"/>
  <c r="C28" i="2"/>
  <c r="D28" i="2" s="1"/>
  <c r="C27" i="2"/>
  <c r="D27" i="2" s="1"/>
  <c r="E27" i="2" s="1"/>
  <c r="F26" i="2"/>
  <c r="E26" i="2"/>
  <c r="H26" i="2" s="1"/>
  <c r="I26" i="2" s="1"/>
  <c r="C26" i="2"/>
  <c r="D26" i="2" s="1"/>
  <c r="E25" i="2"/>
  <c r="H25" i="2" s="1"/>
  <c r="I25" i="2" s="1"/>
  <c r="D25" i="2"/>
  <c r="C25" i="2"/>
  <c r="D24" i="2"/>
  <c r="E24" i="2" s="1"/>
  <c r="C24" i="2"/>
  <c r="C23" i="2"/>
  <c r="D22" i="2"/>
  <c r="C22" i="2"/>
  <c r="D21" i="2"/>
  <c r="E21" i="2" s="1"/>
  <c r="C21" i="2"/>
  <c r="C20" i="2"/>
  <c r="D20" i="2" s="1"/>
  <c r="E20" i="2" s="1"/>
  <c r="H19" i="2"/>
  <c r="I19" i="2" s="1"/>
  <c r="F19" i="2"/>
  <c r="E19" i="2"/>
  <c r="C19" i="2"/>
  <c r="D19" i="2" s="1"/>
  <c r="C18" i="2"/>
  <c r="C17" i="2"/>
  <c r="C16" i="2"/>
  <c r="D15" i="2"/>
  <c r="C15" i="2"/>
  <c r="C14" i="2"/>
  <c r="C13" i="2"/>
  <c r="D13" i="2" s="1"/>
  <c r="C12" i="2"/>
  <c r="D12" i="2" s="1"/>
  <c r="E11" i="2"/>
  <c r="H11" i="2" s="1"/>
  <c r="I11" i="2" s="1"/>
  <c r="D11" i="2"/>
  <c r="C11" i="2"/>
  <c r="E10" i="2"/>
  <c r="C10" i="2"/>
  <c r="D10" i="2" s="1"/>
  <c r="C9" i="2"/>
  <c r="D9" i="2" s="1"/>
  <c r="C8" i="2"/>
  <c r="C7" i="2"/>
  <c r="C6" i="2"/>
  <c r="D6" i="2" s="1"/>
  <c r="C5" i="2"/>
  <c r="C4" i="2"/>
  <c r="D3" i="2"/>
  <c r="E3" i="2" s="1"/>
  <c r="F3" i="2" s="1"/>
  <c r="C3" i="2"/>
  <c r="E2" i="2"/>
  <c r="D2" i="2"/>
  <c r="C2" i="2"/>
  <c r="L1" i="2"/>
  <c r="K56" i="1"/>
  <c r="G43" i="1"/>
  <c r="P43" i="1" s="1"/>
  <c r="G41" i="1"/>
  <c r="K41" i="1" s="1"/>
  <c r="B41" i="1" s="1"/>
  <c r="L50" i="1" s="1"/>
  <c r="G39" i="1"/>
  <c r="H39" i="1" s="1"/>
  <c r="S37" i="1"/>
  <c r="P37" i="1"/>
  <c r="T37" i="1" s="1"/>
  <c r="K37" i="1"/>
  <c r="J37" i="1"/>
  <c r="G37" i="1"/>
  <c r="H37" i="1" s="1"/>
  <c r="P35" i="1"/>
  <c r="T35" i="1" s="1"/>
  <c r="J35" i="1"/>
  <c r="C35" i="1" s="1"/>
  <c r="G35" i="1"/>
  <c r="K35" i="1" s="1"/>
  <c r="B35" i="1" s="1"/>
  <c r="X34" i="1"/>
  <c r="P33" i="1"/>
  <c r="S33" i="1" s="1"/>
  <c r="J33" i="1"/>
  <c r="C33" i="1" s="1"/>
  <c r="G33" i="1"/>
  <c r="X32" i="1" s="1"/>
  <c r="P31" i="1"/>
  <c r="T31" i="1" s="1"/>
  <c r="J31" i="1"/>
  <c r="C31" i="1" s="1"/>
  <c r="G31" i="1"/>
  <c r="X30" i="1" s="1"/>
  <c r="P29" i="1"/>
  <c r="T29" i="1" s="1"/>
  <c r="J29" i="1"/>
  <c r="G29" i="1"/>
  <c r="X28" i="1" s="1"/>
  <c r="B29" i="1"/>
  <c r="P27" i="1"/>
  <c r="S27" i="1" s="1"/>
  <c r="J27" i="1"/>
  <c r="C27" i="1" s="1"/>
  <c r="G27" i="1"/>
  <c r="H27" i="1" s="1"/>
  <c r="K27" i="1" s="1"/>
  <c r="B27" i="1" s="1"/>
  <c r="L52" i="1" s="1"/>
  <c r="P25" i="1"/>
  <c r="T25" i="1" s="1"/>
  <c r="J25" i="1"/>
  <c r="G25" i="1"/>
  <c r="X26" i="1" s="1"/>
  <c r="B25" i="1"/>
  <c r="C23" i="1"/>
  <c r="B23" i="1"/>
  <c r="B37" i="1" s="1"/>
  <c r="B16" i="1"/>
  <c r="F21" i="2" l="1"/>
  <c r="H21" i="2"/>
  <c r="I21" i="2" s="1"/>
  <c r="H130" i="2"/>
  <c r="I130" i="2" s="1"/>
  <c r="F130" i="2"/>
  <c r="H2" i="2"/>
  <c r="I2" i="2" s="1"/>
  <c r="F2" i="2"/>
  <c r="D18" i="2"/>
  <c r="E18" i="2" s="1"/>
  <c r="H65" i="2"/>
  <c r="I65" i="2" s="1"/>
  <c r="F65" i="2"/>
  <c r="D50" i="2"/>
  <c r="E50" i="2" s="1"/>
  <c r="H86" i="2"/>
  <c r="I86" i="2" s="1"/>
  <c r="F86" i="2"/>
  <c r="H123" i="2"/>
  <c r="I123" i="2" s="1"/>
  <c r="F123" i="2"/>
  <c r="H51" i="2"/>
  <c r="I51" i="2" s="1"/>
  <c r="F51" i="2"/>
  <c r="H124" i="2"/>
  <c r="I124" i="2" s="1"/>
  <c r="F124" i="2"/>
  <c r="H3" i="2"/>
  <c r="I3" i="2" s="1"/>
  <c r="D116" i="2"/>
  <c r="E116" i="2" s="1"/>
  <c r="E53" i="2"/>
  <c r="H88" i="2"/>
  <c r="I88" i="2" s="1"/>
  <c r="F88" i="2"/>
  <c r="E44" i="2"/>
  <c r="E14" i="2"/>
  <c r="E114" i="2"/>
  <c r="H68" i="2"/>
  <c r="I68" i="2" s="1"/>
  <c r="F68" i="2"/>
  <c r="H87" i="2"/>
  <c r="I87" i="2" s="1"/>
  <c r="F87" i="2"/>
  <c r="H20" i="2"/>
  <c r="I20" i="2" s="1"/>
  <c r="F20" i="2"/>
  <c r="D53" i="2"/>
  <c r="D44" i="2"/>
  <c r="H54" i="2"/>
  <c r="I54" i="2" s="1"/>
  <c r="F54" i="2"/>
  <c r="F135" i="2"/>
  <c r="E136" i="2"/>
  <c r="H145" i="2"/>
  <c r="I145" i="2" s="1"/>
  <c r="F145" i="2"/>
  <c r="D14" i="2"/>
  <c r="H61" i="2"/>
  <c r="I61" i="2" s="1"/>
  <c r="H80" i="2"/>
  <c r="I80" i="2" s="1"/>
  <c r="F80" i="2"/>
  <c r="H90" i="2"/>
  <c r="I90" i="2" s="1"/>
  <c r="F90" i="2"/>
  <c r="H100" i="2"/>
  <c r="I100" i="2" s="1"/>
  <c r="F100" i="2"/>
  <c r="F108" i="2"/>
  <c r="E15" i="2"/>
  <c r="H37" i="2"/>
  <c r="I37" i="2" s="1"/>
  <c r="F37" i="2"/>
  <c r="E46" i="2"/>
  <c r="E81" i="2"/>
  <c r="H137" i="2"/>
  <c r="I137" i="2" s="1"/>
  <c r="F137" i="2"/>
  <c r="H10" i="2"/>
  <c r="I10" i="2" s="1"/>
  <c r="F10" i="2"/>
  <c r="D32" i="2"/>
  <c r="E32" i="2" s="1"/>
  <c r="H75" i="2"/>
  <c r="I75" i="2" s="1"/>
  <c r="F75" i="2"/>
  <c r="H149" i="2"/>
  <c r="I149" i="2" s="1"/>
  <c r="F149" i="2"/>
  <c r="H41" i="2"/>
  <c r="I41" i="2" s="1"/>
  <c r="F41" i="2"/>
  <c r="H96" i="2"/>
  <c r="I96" i="2" s="1"/>
  <c r="F96" i="2"/>
  <c r="H132" i="2"/>
  <c r="I132" i="2" s="1"/>
  <c r="F25" i="2"/>
  <c r="D142" i="2"/>
  <c r="E142" i="2"/>
  <c r="E4" i="2"/>
  <c r="D4" i="2"/>
  <c r="F11" i="2"/>
  <c r="H117" i="2"/>
  <c r="I117" i="2" s="1"/>
  <c r="F117" i="2"/>
  <c r="H143" i="2"/>
  <c r="I143" i="2" s="1"/>
  <c r="F143" i="2"/>
  <c r="E38" i="2"/>
  <c r="H47" i="2"/>
  <c r="I47" i="2" s="1"/>
  <c r="F47" i="2"/>
  <c r="F82" i="2"/>
  <c r="H82" i="2"/>
  <c r="I82" i="2" s="1"/>
  <c r="H129" i="2"/>
  <c r="I129" i="2" s="1"/>
  <c r="F129" i="2"/>
  <c r="E8" i="2"/>
  <c r="D23" i="2"/>
  <c r="E23" i="2"/>
  <c r="D30" i="2"/>
  <c r="E30" i="2" s="1"/>
  <c r="H83" i="2"/>
  <c r="I83" i="2" s="1"/>
  <c r="F83" i="2"/>
  <c r="E17" i="2"/>
  <c r="H39" i="2"/>
  <c r="I39" i="2" s="1"/>
  <c r="F39" i="2"/>
  <c r="F48" i="2"/>
  <c r="H48" i="2"/>
  <c r="I48" i="2" s="1"/>
  <c r="H111" i="2"/>
  <c r="I111" i="2" s="1"/>
  <c r="F111" i="2"/>
  <c r="H31" i="2"/>
  <c r="I31" i="2" s="1"/>
  <c r="F31" i="2"/>
  <c r="H74" i="2"/>
  <c r="I74" i="2" s="1"/>
  <c r="F74" i="2"/>
  <c r="D85" i="2"/>
  <c r="E85" i="2" s="1"/>
  <c r="H94" i="2"/>
  <c r="I94" i="2" s="1"/>
  <c r="F94" i="2"/>
  <c r="F139" i="2"/>
  <c r="F27" i="2"/>
  <c r="H27" i="2"/>
  <c r="I27" i="2" s="1"/>
  <c r="D16" i="2"/>
  <c r="E16" i="2"/>
  <c r="D59" i="2"/>
  <c r="E59" i="2" s="1"/>
  <c r="E101" i="2"/>
  <c r="D109" i="2"/>
  <c r="E109" i="2" s="1"/>
  <c r="D42" i="2"/>
  <c r="E42" i="2" s="1"/>
  <c r="D5" i="2"/>
  <c r="E5" i="2"/>
  <c r="E12" i="2"/>
  <c r="D38" i="2"/>
  <c r="E9" i="2"/>
  <c r="D17" i="2"/>
  <c r="H24" i="2"/>
  <c r="I24" i="2" s="1"/>
  <c r="F24" i="2"/>
  <c r="E60" i="2"/>
  <c r="D79" i="2"/>
  <c r="E79" i="2" s="1"/>
  <c r="D93" i="2"/>
  <c r="E93" i="2" s="1"/>
  <c r="H97" i="2"/>
  <c r="I97" i="2" s="1"/>
  <c r="F97" i="2"/>
  <c r="D102" i="2"/>
  <c r="E102" i="2" s="1"/>
  <c r="H110" i="2"/>
  <c r="I110" i="2" s="1"/>
  <c r="E120" i="2"/>
  <c r="D73" i="2"/>
  <c r="E73" i="2" s="1"/>
  <c r="D128" i="2"/>
  <c r="E128" i="2"/>
  <c r="H146" i="2"/>
  <c r="I146" i="2" s="1"/>
  <c r="F146" i="2"/>
  <c r="H118" i="2"/>
  <c r="I118" i="2" s="1"/>
  <c r="E78" i="2"/>
  <c r="D114" i="2"/>
  <c r="F138" i="2"/>
  <c r="E28" i="2"/>
  <c r="D105" i="2"/>
  <c r="E105" i="2" s="1"/>
  <c r="D134" i="2"/>
  <c r="E134" i="2" s="1"/>
  <c r="E84" i="2"/>
  <c r="E115" i="2"/>
  <c r="E133" i="2"/>
  <c r="F33" i="2"/>
  <c r="H33" i="2"/>
  <c r="I33" i="2" s="1"/>
  <c r="E6" i="2"/>
  <c r="E13" i="2"/>
  <c r="E29" i="2"/>
  <c r="E56" i="2"/>
  <c r="D84" i="2"/>
  <c r="D115" i="2"/>
  <c r="H125" i="2"/>
  <c r="I125" i="2" s="1"/>
  <c r="F125" i="2"/>
  <c r="D148" i="2"/>
  <c r="E148" i="2" s="1"/>
  <c r="E121" i="2"/>
  <c r="E126" i="2"/>
  <c r="D140" i="2"/>
  <c r="E140" i="2" s="1"/>
  <c r="E35" i="2"/>
  <c r="E66" i="2"/>
  <c r="D71" i="2"/>
  <c r="E71" i="2" s="1"/>
  <c r="D121" i="2"/>
  <c r="D126" i="2"/>
  <c r="H131" i="2"/>
  <c r="I131" i="2" s="1"/>
  <c r="F131" i="2"/>
  <c r="D136" i="2"/>
  <c r="D7" i="2"/>
  <c r="E7" i="2" s="1"/>
  <c r="D35" i="2"/>
  <c r="F40" i="2"/>
  <c r="D66" i="2"/>
  <c r="H76" i="2"/>
  <c r="I76" i="2" s="1"/>
  <c r="F76" i="2"/>
  <c r="D81" i="2"/>
  <c r="D99" i="2"/>
  <c r="E99" i="2" s="1"/>
  <c r="F103" i="2"/>
  <c r="D122" i="2"/>
  <c r="E122" i="2"/>
  <c r="D36" i="2"/>
  <c r="E36" i="2" s="1"/>
  <c r="D67" i="2"/>
  <c r="E67" i="2"/>
  <c r="H45" i="2"/>
  <c r="I45" i="2" s="1"/>
  <c r="F45" i="2"/>
  <c r="E58" i="2"/>
  <c r="E72" i="2"/>
  <c r="E77" i="2"/>
  <c r="D91" i="2"/>
  <c r="E91" i="2" s="1"/>
  <c r="E127" i="2"/>
  <c r="D57" i="2"/>
  <c r="E57" i="2" s="1"/>
  <c r="D63" i="2"/>
  <c r="E63" i="2" s="1"/>
  <c r="D106" i="2"/>
  <c r="E106" i="2" s="1"/>
  <c r="D112" i="2"/>
  <c r="E112" i="2" s="1"/>
  <c r="E64" i="2"/>
  <c r="E119" i="2"/>
  <c r="D8" i="2"/>
  <c r="D46" i="2"/>
  <c r="D52" i="2"/>
  <c r="E52" i="2" s="1"/>
  <c r="D58" i="2"/>
  <c r="D64" i="2"/>
  <c r="D95" i="2"/>
  <c r="E95" i="2" s="1"/>
  <c r="D101" i="2"/>
  <c r="D107" i="2"/>
  <c r="E107" i="2" s="1"/>
  <c r="D119" i="2"/>
  <c r="D144" i="2"/>
  <c r="E144" i="2" s="1"/>
  <c r="D150" i="2"/>
  <c r="E150" i="2" s="1"/>
  <c r="E70" i="2"/>
  <c r="E113" i="2"/>
  <c r="E22" i="2"/>
  <c r="E43" i="2"/>
  <c r="E49" i="2"/>
  <c r="E92" i="2"/>
  <c r="E98" i="2"/>
  <c r="E141" i="2"/>
  <c r="E147" i="2"/>
  <c r="S43" i="1"/>
  <c r="T43" i="1"/>
  <c r="Q43" i="1"/>
  <c r="J43" i="1"/>
  <c r="C43" i="1" s="1"/>
  <c r="H43" i="1"/>
  <c r="H25" i="1"/>
  <c r="H29" i="1"/>
  <c r="H31" i="1"/>
  <c r="H33" i="1"/>
  <c r="K33" i="1" s="1"/>
  <c r="B33" i="1" s="1"/>
  <c r="L51" i="1" s="1"/>
  <c r="H35" i="1"/>
  <c r="Q37" i="1"/>
  <c r="K43" i="1"/>
  <c r="B43" i="1" s="1"/>
  <c r="K25" i="1"/>
  <c r="C25" i="1" s="1"/>
  <c r="L48" i="1" s="1"/>
  <c r="K29" i="1"/>
  <c r="C29" i="1" s="1"/>
  <c r="L49" i="1" s="1"/>
  <c r="K31" i="1"/>
  <c r="B31" i="1" s="1"/>
  <c r="H41" i="1"/>
  <c r="Q25" i="1"/>
  <c r="Q27" i="1"/>
  <c r="T27" i="1" s="1"/>
  <c r="Q29" i="1"/>
  <c r="Q31" i="1"/>
  <c r="Q33" i="1"/>
  <c r="T33" i="1" s="1"/>
  <c r="S25" i="1"/>
  <c r="S29" i="1"/>
  <c r="S31" i="1"/>
  <c r="S35" i="1"/>
  <c r="P41" i="1"/>
  <c r="J41" i="1"/>
  <c r="C41" i="1" s="1"/>
  <c r="Q35" i="1"/>
  <c r="Y24" i="1"/>
  <c r="C37" i="1"/>
  <c r="K39" i="1"/>
  <c r="C39" i="1" s="1"/>
  <c r="J39" i="1"/>
  <c r="B39" i="1" s="1"/>
  <c r="P39" i="1"/>
  <c r="F7" i="2" l="1"/>
  <c r="H7" i="2"/>
  <c r="I7" i="2" s="1"/>
  <c r="F112" i="2"/>
  <c r="H112" i="2"/>
  <c r="I112" i="2" s="1"/>
  <c r="H59" i="2"/>
  <c r="I59" i="2" s="1"/>
  <c r="F59" i="2"/>
  <c r="H79" i="2"/>
  <c r="I79" i="2" s="1"/>
  <c r="F79" i="2"/>
  <c r="F36" i="2"/>
  <c r="H36" i="2"/>
  <c r="I36" i="2" s="1"/>
  <c r="F50" i="2"/>
  <c r="H50" i="2"/>
  <c r="I50" i="2" s="1"/>
  <c r="H150" i="2"/>
  <c r="I150" i="2" s="1"/>
  <c r="F150" i="2"/>
  <c r="F106" i="2"/>
  <c r="H106" i="2"/>
  <c r="I106" i="2" s="1"/>
  <c r="F144" i="2"/>
  <c r="H144" i="2"/>
  <c r="I144" i="2" s="1"/>
  <c r="F63" i="2"/>
  <c r="H63" i="2"/>
  <c r="I63" i="2" s="1"/>
  <c r="F71" i="2"/>
  <c r="H71" i="2"/>
  <c r="I71" i="2" s="1"/>
  <c r="F57" i="2"/>
  <c r="H57" i="2"/>
  <c r="I57" i="2" s="1"/>
  <c r="F99" i="2"/>
  <c r="H99" i="2"/>
  <c r="I99" i="2" s="1"/>
  <c r="H18" i="2"/>
  <c r="I18" i="2" s="1"/>
  <c r="F18" i="2"/>
  <c r="H93" i="2"/>
  <c r="I93" i="2" s="1"/>
  <c r="F93" i="2"/>
  <c r="H107" i="2"/>
  <c r="I107" i="2" s="1"/>
  <c r="F107" i="2"/>
  <c r="H116" i="2"/>
  <c r="I116" i="2" s="1"/>
  <c r="F116" i="2"/>
  <c r="F91" i="2"/>
  <c r="H91" i="2"/>
  <c r="I91" i="2" s="1"/>
  <c r="F140" i="2"/>
  <c r="H140" i="2"/>
  <c r="I140" i="2" s="1"/>
  <c r="H73" i="2"/>
  <c r="I73" i="2" s="1"/>
  <c r="F73" i="2"/>
  <c r="F85" i="2"/>
  <c r="H85" i="2"/>
  <c r="I85" i="2" s="1"/>
  <c r="H30" i="2"/>
  <c r="I30" i="2" s="1"/>
  <c r="F30" i="2"/>
  <c r="H95" i="2"/>
  <c r="I95" i="2" s="1"/>
  <c r="F95" i="2"/>
  <c r="H32" i="2"/>
  <c r="I32" i="2" s="1"/>
  <c r="F32" i="2"/>
  <c r="F148" i="2"/>
  <c r="H148" i="2"/>
  <c r="I148" i="2" s="1"/>
  <c r="F134" i="2"/>
  <c r="H134" i="2"/>
  <c r="I134" i="2" s="1"/>
  <c r="F102" i="2"/>
  <c r="H102" i="2"/>
  <c r="I102" i="2" s="1"/>
  <c r="F42" i="2"/>
  <c r="H42" i="2"/>
  <c r="I42" i="2" s="1"/>
  <c r="H52" i="2"/>
  <c r="I52" i="2" s="1"/>
  <c r="F52" i="2"/>
  <c r="F105" i="2"/>
  <c r="H105" i="2"/>
  <c r="I105" i="2" s="1"/>
  <c r="F109" i="2"/>
  <c r="H109" i="2"/>
  <c r="I109" i="2" s="1"/>
  <c r="H72" i="2"/>
  <c r="I72" i="2" s="1"/>
  <c r="F72" i="2"/>
  <c r="F56" i="2"/>
  <c r="H56" i="2"/>
  <c r="I56" i="2" s="1"/>
  <c r="H5" i="2"/>
  <c r="I5" i="2" s="1"/>
  <c r="F5" i="2"/>
  <c r="F28" i="2"/>
  <c r="H28" i="2"/>
  <c r="I28" i="2" s="1"/>
  <c r="F35" i="2"/>
  <c r="H35" i="2"/>
  <c r="I35" i="2" s="1"/>
  <c r="H6" i="2"/>
  <c r="I6" i="2" s="1"/>
  <c r="F6" i="2"/>
  <c r="F15" i="2"/>
  <c r="H15" i="2"/>
  <c r="I15" i="2" s="1"/>
  <c r="F78" i="2"/>
  <c r="H78" i="2"/>
  <c r="I78" i="2" s="1"/>
  <c r="H121" i="2"/>
  <c r="I121" i="2" s="1"/>
  <c r="F121" i="2"/>
  <c r="F133" i="2"/>
  <c r="H133" i="2"/>
  <c r="I133" i="2" s="1"/>
  <c r="F60" i="2"/>
  <c r="H60" i="2"/>
  <c r="I60" i="2" s="1"/>
  <c r="F16" i="2"/>
  <c r="H16" i="2"/>
  <c r="I16" i="2" s="1"/>
  <c r="F8" i="2"/>
  <c r="H8" i="2"/>
  <c r="I8" i="2" s="1"/>
  <c r="F147" i="2"/>
  <c r="H147" i="2"/>
  <c r="I147" i="2" s="1"/>
  <c r="F22" i="2"/>
  <c r="H22" i="2"/>
  <c r="I22" i="2" s="1"/>
  <c r="F17" i="2"/>
  <c r="H17" i="2"/>
  <c r="I17" i="2" s="1"/>
  <c r="H81" i="2"/>
  <c r="I81" i="2" s="1"/>
  <c r="F81" i="2"/>
  <c r="H114" i="2"/>
  <c r="I114" i="2" s="1"/>
  <c r="F114" i="2"/>
  <c r="F113" i="2"/>
  <c r="H113" i="2"/>
  <c r="I113" i="2" s="1"/>
  <c r="H58" i="2"/>
  <c r="I58" i="2" s="1"/>
  <c r="F58" i="2"/>
  <c r="F29" i="2"/>
  <c r="H29" i="2"/>
  <c r="I29" i="2" s="1"/>
  <c r="H38" i="2"/>
  <c r="I38" i="2" s="1"/>
  <c r="F38" i="2"/>
  <c r="F14" i="2"/>
  <c r="H14" i="2"/>
  <c r="I14" i="2" s="1"/>
  <c r="F70" i="2"/>
  <c r="H70" i="2"/>
  <c r="I70" i="2" s="1"/>
  <c r="H44" i="2"/>
  <c r="I44" i="2" s="1"/>
  <c r="F44" i="2"/>
  <c r="H101" i="2"/>
  <c r="I101" i="2" s="1"/>
  <c r="F101" i="2"/>
  <c r="H53" i="2"/>
  <c r="I53" i="2" s="1"/>
  <c r="F53" i="2"/>
  <c r="H122" i="2"/>
  <c r="I122" i="2" s="1"/>
  <c r="F122" i="2"/>
  <c r="H4" i="2"/>
  <c r="I4" i="2" s="1"/>
  <c r="F4" i="2"/>
  <c r="F98" i="2"/>
  <c r="H98" i="2"/>
  <c r="I98" i="2" s="1"/>
  <c r="F127" i="2"/>
  <c r="H127" i="2"/>
  <c r="I127" i="2" s="1"/>
  <c r="F92" i="2"/>
  <c r="H92" i="2"/>
  <c r="I92" i="2" s="1"/>
  <c r="H9" i="2"/>
  <c r="I9" i="2" s="1"/>
  <c r="F9" i="2"/>
  <c r="F49" i="2"/>
  <c r="H49" i="2"/>
  <c r="I49" i="2" s="1"/>
  <c r="F119" i="2"/>
  <c r="H119" i="2"/>
  <c r="I119" i="2" s="1"/>
  <c r="F64" i="2"/>
  <c r="H64" i="2"/>
  <c r="I64" i="2" s="1"/>
  <c r="H66" i="2"/>
  <c r="I66" i="2" s="1"/>
  <c r="F66" i="2"/>
  <c r="F46" i="2"/>
  <c r="H46" i="2"/>
  <c r="I46" i="2" s="1"/>
  <c r="H13" i="2"/>
  <c r="I13" i="2" s="1"/>
  <c r="F13" i="2"/>
  <c r="H136" i="2"/>
  <c r="I136" i="2" s="1"/>
  <c r="F136" i="2"/>
  <c r="H67" i="2"/>
  <c r="I67" i="2" s="1"/>
  <c r="F67" i="2"/>
  <c r="F126" i="2"/>
  <c r="H126" i="2"/>
  <c r="I126" i="2" s="1"/>
  <c r="H23" i="2"/>
  <c r="I23" i="2" s="1"/>
  <c r="F23" i="2"/>
  <c r="F141" i="2"/>
  <c r="H141" i="2"/>
  <c r="I141" i="2" s="1"/>
  <c r="H115" i="2"/>
  <c r="I115" i="2" s="1"/>
  <c r="F115" i="2"/>
  <c r="H128" i="2"/>
  <c r="I128" i="2" s="1"/>
  <c r="F128" i="2"/>
  <c r="F84" i="2"/>
  <c r="H84" i="2"/>
  <c r="I84" i="2" s="1"/>
  <c r="H142" i="2"/>
  <c r="I142" i="2" s="1"/>
  <c r="F142" i="2"/>
  <c r="F43" i="2"/>
  <c r="H43" i="2"/>
  <c r="I43" i="2" s="1"/>
  <c r="F77" i="2"/>
  <c r="H77" i="2"/>
  <c r="I77" i="2" s="1"/>
  <c r="F120" i="2"/>
  <c r="H120" i="2"/>
  <c r="I120" i="2" s="1"/>
  <c r="H12" i="2"/>
  <c r="I12" i="2" s="1"/>
  <c r="F12" i="2"/>
  <c r="Q39" i="1"/>
  <c r="S39" i="1"/>
  <c r="T39" i="1"/>
  <c r="AA24" i="1"/>
  <c r="Y34" i="1"/>
  <c r="Y32" i="1"/>
  <c r="Y30" i="1"/>
  <c r="Y28" i="1"/>
  <c r="Y26" i="1"/>
  <c r="T41" i="1"/>
  <c r="S41" i="1"/>
  <c r="Q41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<sst xmlns="http://schemas.openxmlformats.org/spreadsheetml/2006/main" count="263" uniqueCount="213">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</sst>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D178796B-717A-4DCA-9269-E26F50B16B5A}"/>
    <cellStyle name="Hyperlink" xfId="2" builtinId="8"/>
    <cellStyle name="Normal" xfId="0" builtinId="0"/>
    <cellStyle name="Normal 3" xfId="3" xr:uid="{23F4FF40-2505-42C6-9D4A-27533B0F1E56}"/>
  </cellStyles>
  <dxfs count="4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adetutu_adeniji_stanbicibtc_com/Documents/Attachments/CURRENT%20RATE%20GUIDE%20-%20August%2024,%202026.xlsx" TargetMode="External"/><Relationship Id="rId1" Type="http://schemas.openxmlformats.org/officeDocument/2006/relationships/externalLinkPath" Target="https://standardbank-my.sharepoint.com/personal/adetutu_adeniji_stanbicibtc_com/Documents/Attachments/CURRENT%20RATE%20GUIDE%20-%20August%2024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08f8c3f1-1e3a-4236-8b6e-18b00c907223/ee8174198db3820d17c1028954babdecf597aed7a475ca24e39cab60173c20c5/MASTERCARD%20RATE%20FOR%20TODAY.xlsx" TargetMode="External"/><Relationship Id="rId2" Type="http://schemas.openxmlformats.org/officeDocument/2006/relationships/externalLinkPath" Target="file:///C:\Users\A263858\AppData\Local\Microsoft\Olk\Attachments\ooa-08f8c3f1-1e3a-4236-8b6e-18b00c907223\ee8174198db3820d17c1028954babdecf597aed7a475ca24e39cab60173c20c5\MASTERCARD%20RATE%20FOR%20TODAY.xlsx" TargetMode="External"/><Relationship Id="rId1" Type="http://schemas.openxmlformats.org/officeDocument/2006/relationships/externalLinkPath" Target="/Users/A263858/AppData/Local/Microsoft/Olk/Attachments/ooa-08f8c3f1-1e3a-4236-8b6e-18b00c907223/ee8174198db3820d17c1028954babdecf597aed7a475ca24e39cab60173c20c5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1340</v>
          </cell>
          <cell r="H7">
            <v>1365</v>
          </cell>
        </row>
        <row r="9">
          <cell r="G9">
            <v>1.1674</v>
          </cell>
        </row>
        <row r="10">
          <cell r="G10">
            <v>159.1</v>
          </cell>
        </row>
        <row r="11">
          <cell r="G11">
            <v>1.3646</v>
          </cell>
        </row>
        <row r="12">
          <cell r="G12">
            <v>0.80120000000000002</v>
          </cell>
        </row>
        <row r="13">
          <cell r="G13">
            <v>15.989000000000001</v>
          </cell>
        </row>
        <row r="14">
          <cell r="G14">
            <v>6.4015000000000004</v>
          </cell>
        </row>
        <row r="15">
          <cell r="G15">
            <v>1.3824000000000001</v>
          </cell>
        </row>
        <row r="16">
          <cell r="G16">
            <v>0.71650000000000003</v>
          </cell>
        </row>
        <row r="17">
          <cell r="G17">
            <v>6.7226999999999997</v>
          </cell>
        </row>
        <row r="18">
          <cell r="G18">
            <v>6.7229999999999999</v>
          </cell>
        </row>
        <row r="19">
          <cell r="G19">
            <v>1346.21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1499.1448</v>
          </cell>
        </row>
        <row r="3">
          <cell r="A3">
            <v>328</v>
          </cell>
          <cell r="B3">
            <v>209.48697000000001</v>
          </cell>
        </row>
        <row r="4">
          <cell r="A4">
            <v>953</v>
          </cell>
          <cell r="B4">
            <v>102.27252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8.0890000000000004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94.501959999999997</v>
          </cell>
        </row>
        <row r="9">
          <cell r="A9">
            <v>72</v>
          </cell>
          <cell r="B9">
            <v>13.418041000000001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32.909999999999997</v>
          </cell>
        </row>
        <row r="12">
          <cell r="A12">
            <v>949</v>
          </cell>
          <cell r="B12">
            <v>48.351199999999999</v>
          </cell>
        </row>
        <row r="13">
          <cell r="A13">
            <v>586</v>
          </cell>
          <cell r="B13">
            <v>278.13884999999999</v>
          </cell>
        </row>
        <row r="14">
          <cell r="A14">
            <v>702</v>
          </cell>
          <cell r="B14">
            <v>1.2732000000000001</v>
          </cell>
        </row>
        <row r="15">
          <cell r="A15">
            <v>524</v>
          </cell>
          <cell r="B15">
            <v>153.18799000000001</v>
          </cell>
        </row>
        <row r="16">
          <cell r="A16">
            <v>50</v>
          </cell>
          <cell r="B16">
            <v>122.8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11.52</v>
          </cell>
        </row>
        <row r="19">
          <cell r="A19">
            <v>971</v>
          </cell>
          <cell r="B19">
            <v>64.849999999999994</v>
          </cell>
        </row>
        <row r="20">
          <cell r="A20">
            <v>682</v>
          </cell>
          <cell r="B20">
            <v>3.7557999999999998</v>
          </cell>
        </row>
        <row r="21">
          <cell r="A21">
            <v>978</v>
          </cell>
          <cell r="B21">
            <v>0.85704400000000003</v>
          </cell>
        </row>
        <row r="22">
          <cell r="A22">
            <v>90</v>
          </cell>
          <cell r="B22">
            <v>7.9246654999999997</v>
          </cell>
        </row>
        <row r="23">
          <cell r="A23">
            <v>157</v>
          </cell>
          <cell r="B23">
            <v>6.7232029999999998</v>
          </cell>
        </row>
        <row r="24">
          <cell r="A24">
            <v>324</v>
          </cell>
          <cell r="B24">
            <v>8790</v>
          </cell>
        </row>
        <row r="25">
          <cell r="A25">
            <v>967</v>
          </cell>
          <cell r="B25">
            <v>18.949604000000001</v>
          </cell>
        </row>
        <row r="26">
          <cell r="A26">
            <v>882</v>
          </cell>
          <cell r="B26">
            <v>2.6564776999999999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11853.550999999999</v>
          </cell>
        </row>
        <row r="29">
          <cell r="A29">
            <v>124</v>
          </cell>
          <cell r="B29">
            <v>1.3797999999999999</v>
          </cell>
        </row>
        <row r="30">
          <cell r="A30">
            <v>996</v>
          </cell>
          <cell r="B30">
            <v>779.95219999999995</v>
          </cell>
        </row>
        <row r="31">
          <cell r="A31">
            <v>242</v>
          </cell>
          <cell r="B31">
            <v>2.1654391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95.704999999999998</v>
          </cell>
        </row>
        <row r="34">
          <cell r="A34">
            <v>985</v>
          </cell>
          <cell r="B34">
            <v>3.7046999999999999</v>
          </cell>
        </row>
        <row r="35">
          <cell r="A35">
            <v>756</v>
          </cell>
          <cell r="B35">
            <v>0.8024</v>
          </cell>
        </row>
        <row r="36">
          <cell r="A36">
            <v>578</v>
          </cell>
          <cell r="B36">
            <v>9.3788</v>
          </cell>
        </row>
        <row r="37">
          <cell r="A37">
            <v>516</v>
          </cell>
          <cell r="B37">
            <v>16.161100000000001</v>
          </cell>
        </row>
        <row r="38">
          <cell r="A38">
            <v>238</v>
          </cell>
          <cell r="B38">
            <v>0.73448400000000003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7.6424465000000001</v>
          </cell>
        </row>
        <row r="41">
          <cell r="A41">
            <v>901</v>
          </cell>
          <cell r="B41">
            <v>31.869910999999998</v>
          </cell>
        </row>
        <row r="42">
          <cell r="A42">
            <v>834</v>
          </cell>
          <cell r="B42">
            <v>2665</v>
          </cell>
        </row>
        <row r="43">
          <cell r="A43">
            <v>952</v>
          </cell>
          <cell r="B43">
            <v>562.18395999999996</v>
          </cell>
        </row>
        <row r="44">
          <cell r="A44">
            <v>360</v>
          </cell>
          <cell r="B44">
            <v>17795</v>
          </cell>
        </row>
        <row r="45">
          <cell r="A45">
            <v>496</v>
          </cell>
          <cell r="B45">
            <v>3601</v>
          </cell>
        </row>
        <row r="46">
          <cell r="A46">
            <v>941</v>
          </cell>
          <cell r="B46">
            <v>100.645805</v>
          </cell>
        </row>
        <row r="47">
          <cell r="A47">
            <v>434</v>
          </cell>
          <cell r="B47">
            <v>6.3527310000000003</v>
          </cell>
        </row>
        <row r="48">
          <cell r="A48">
            <v>930</v>
          </cell>
          <cell r="B48">
            <v>21.223053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95.742500000000007</v>
          </cell>
        </row>
        <row r="51">
          <cell r="A51">
            <v>981</v>
          </cell>
          <cell r="B51">
            <v>2.5750000000000002</v>
          </cell>
        </row>
        <row r="52">
          <cell r="A52">
            <v>752</v>
          </cell>
          <cell r="B52">
            <v>9.5114000000000001</v>
          </cell>
        </row>
        <row r="53">
          <cell r="A53">
            <v>116</v>
          </cell>
          <cell r="B53">
            <v>4052.8782000000001</v>
          </cell>
        </row>
        <row r="54">
          <cell r="A54">
            <v>512</v>
          </cell>
          <cell r="B54">
            <v>0.38511000000000001</v>
          </cell>
        </row>
        <row r="55">
          <cell r="A55">
            <v>977</v>
          </cell>
          <cell r="B55">
            <v>1.6762319999999999</v>
          </cell>
        </row>
        <row r="56">
          <cell r="A56">
            <v>174</v>
          </cell>
          <cell r="B56">
            <v>421.63803000000001</v>
          </cell>
        </row>
        <row r="57">
          <cell r="A57">
            <v>748</v>
          </cell>
          <cell r="B57">
            <v>16.157298999999998</v>
          </cell>
        </row>
        <row r="58">
          <cell r="A58">
            <v>156</v>
          </cell>
          <cell r="B58">
            <v>6.7229999999999999</v>
          </cell>
        </row>
        <row r="59">
          <cell r="A59">
            <v>96</v>
          </cell>
          <cell r="B59">
            <v>1.2732000000000001</v>
          </cell>
        </row>
        <row r="60">
          <cell r="A60">
            <v>788</v>
          </cell>
          <cell r="B60">
            <v>2.9089999999999998</v>
          </cell>
        </row>
        <row r="61">
          <cell r="A61">
            <v>608</v>
          </cell>
          <cell r="B61">
            <v>61.767001999999998</v>
          </cell>
        </row>
        <row r="62">
          <cell r="A62">
            <v>430</v>
          </cell>
          <cell r="B62">
            <v>181.80855</v>
          </cell>
        </row>
        <row r="63">
          <cell r="A63">
            <v>548</v>
          </cell>
          <cell r="B63">
            <v>116.675995</v>
          </cell>
        </row>
        <row r="64">
          <cell r="A64">
            <v>826</v>
          </cell>
          <cell r="B64">
            <v>0.73448400000000003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121.56</v>
          </cell>
        </row>
        <row r="67">
          <cell r="A67">
            <v>208</v>
          </cell>
          <cell r="B67">
            <v>6.4074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133.03435999999999</v>
          </cell>
        </row>
        <row r="70">
          <cell r="A70">
            <v>933</v>
          </cell>
          <cell r="B70">
            <v>2.9756</v>
          </cell>
        </row>
        <row r="71">
          <cell r="A71">
            <v>292</v>
          </cell>
          <cell r="B71">
            <v>0.73448400000000003</v>
          </cell>
        </row>
        <row r="72">
          <cell r="A72">
            <v>704</v>
          </cell>
          <cell r="B72">
            <v>26163.687999999998</v>
          </cell>
        </row>
        <row r="73">
          <cell r="A73">
            <v>426</v>
          </cell>
          <cell r="B73">
            <v>16.146699999999999</v>
          </cell>
        </row>
        <row r="74">
          <cell r="A74">
            <v>230</v>
          </cell>
          <cell r="B74">
            <v>161.90329</v>
          </cell>
        </row>
        <row r="75">
          <cell r="A75">
            <v>392</v>
          </cell>
          <cell r="B75">
            <v>159.19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313.10000000000002</v>
          </cell>
        </row>
        <row r="78">
          <cell r="A78">
            <v>973</v>
          </cell>
          <cell r="B78">
            <v>920.69439999999997</v>
          </cell>
        </row>
        <row r="79">
          <cell r="A79">
            <v>170</v>
          </cell>
          <cell r="B79">
            <v>3062.96</v>
          </cell>
        </row>
        <row r="80">
          <cell r="A80">
            <v>188</v>
          </cell>
          <cell r="B80">
            <v>458.24792000000002</v>
          </cell>
        </row>
        <row r="81">
          <cell r="A81">
            <v>152</v>
          </cell>
          <cell r="B81">
            <v>924.2</v>
          </cell>
        </row>
        <row r="82">
          <cell r="A82">
            <v>8</v>
          </cell>
          <cell r="B82">
            <v>79.64</v>
          </cell>
        </row>
        <row r="83">
          <cell r="A83">
            <v>270</v>
          </cell>
          <cell r="B83">
            <v>72.89</v>
          </cell>
        </row>
        <row r="84">
          <cell r="A84">
            <v>929</v>
          </cell>
          <cell r="B84">
            <v>40.212307000000003</v>
          </cell>
        </row>
        <row r="85">
          <cell r="A85">
            <v>566</v>
          </cell>
          <cell r="B85">
            <v>1346.21</v>
          </cell>
        </row>
        <row r="86">
          <cell r="A86">
            <v>404</v>
          </cell>
          <cell r="B86">
            <v>129.21458000000001</v>
          </cell>
        </row>
        <row r="87">
          <cell r="A87">
            <v>108</v>
          </cell>
          <cell r="B87">
            <v>2996.0158999999999</v>
          </cell>
        </row>
        <row r="88">
          <cell r="A88">
            <v>388</v>
          </cell>
          <cell r="B88">
            <v>158.48375999999999</v>
          </cell>
        </row>
        <row r="89">
          <cell r="A89">
            <v>504</v>
          </cell>
          <cell r="B89">
            <v>9.2539999999999996</v>
          </cell>
        </row>
        <row r="90">
          <cell r="A90">
            <v>784</v>
          </cell>
          <cell r="B90">
            <v>3.6736</v>
          </cell>
        </row>
        <row r="91">
          <cell r="A91">
            <v>604</v>
          </cell>
          <cell r="B91">
            <v>3.3570000000000002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4328.8639999999996</v>
          </cell>
        </row>
        <row r="95">
          <cell r="A95">
            <v>484</v>
          </cell>
          <cell r="B95">
            <v>16.901800000000001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44.658999999999999</v>
          </cell>
        </row>
        <row r="99">
          <cell r="A99">
            <v>800</v>
          </cell>
          <cell r="B99">
            <v>3725.779</v>
          </cell>
        </row>
        <row r="100">
          <cell r="A100">
            <v>818</v>
          </cell>
          <cell r="B100">
            <v>50.93</v>
          </cell>
        </row>
        <row r="101">
          <cell r="A101">
            <v>936</v>
          </cell>
          <cell r="B101">
            <v>11.25</v>
          </cell>
        </row>
        <row r="102">
          <cell r="A102">
            <v>344</v>
          </cell>
          <cell r="B102">
            <v>7.8444000000000003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52.564300000000003</v>
          </cell>
        </row>
        <row r="105">
          <cell r="A105">
            <v>400</v>
          </cell>
          <cell r="B105">
            <v>0.71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22.763698999999999</v>
          </cell>
        </row>
        <row r="108">
          <cell r="A108">
            <v>418</v>
          </cell>
          <cell r="B108">
            <v>22575</v>
          </cell>
        </row>
        <row r="109">
          <cell r="A109">
            <v>858</v>
          </cell>
          <cell r="B109">
            <v>40.11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2296.3971999999999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6.7515499999999999</v>
          </cell>
        </row>
        <row r="114">
          <cell r="A114">
            <v>600</v>
          </cell>
          <cell r="B114">
            <v>6022.1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4.0519999999999996</v>
          </cell>
        </row>
        <row r="117">
          <cell r="A117">
            <v>144</v>
          </cell>
          <cell r="B117">
            <v>329.97710000000001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36.658560000000001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47.346600000000002</v>
          </cell>
        </row>
        <row r="122">
          <cell r="A122">
            <v>498</v>
          </cell>
          <cell r="B122">
            <v>17.112217000000001</v>
          </cell>
        </row>
        <row r="123">
          <cell r="A123">
            <v>776</v>
          </cell>
          <cell r="B123">
            <v>2.3054003999999999</v>
          </cell>
        </row>
        <row r="124">
          <cell r="A124">
            <v>943</v>
          </cell>
          <cell r="B124">
            <v>63.688084000000003</v>
          </cell>
        </row>
        <row r="125">
          <cell r="A125">
            <v>598</v>
          </cell>
          <cell r="B125">
            <v>4.4267380000000003</v>
          </cell>
        </row>
        <row r="126">
          <cell r="A126">
            <v>654</v>
          </cell>
          <cell r="B126">
            <v>0.73448400000000003</v>
          </cell>
        </row>
        <row r="127">
          <cell r="A127">
            <v>340</v>
          </cell>
          <cell r="B127">
            <v>26.864992000000001</v>
          </cell>
        </row>
        <row r="128">
          <cell r="A128">
            <v>643</v>
          </cell>
          <cell r="B128">
            <v>83.77</v>
          </cell>
        </row>
        <row r="129">
          <cell r="A129">
            <v>414</v>
          </cell>
          <cell r="B129">
            <v>0.30675000000000002</v>
          </cell>
        </row>
        <row r="130">
          <cell r="A130">
            <v>51</v>
          </cell>
          <cell r="B130">
            <v>364.63339999999999</v>
          </cell>
        </row>
        <row r="131">
          <cell r="A131">
            <v>972</v>
          </cell>
          <cell r="B131">
            <v>9.2439999999999998</v>
          </cell>
        </row>
        <row r="132">
          <cell r="A132">
            <v>398</v>
          </cell>
          <cell r="B132">
            <v>459.21355999999997</v>
          </cell>
        </row>
        <row r="133">
          <cell r="A133">
            <v>928</v>
          </cell>
          <cell r="B133">
            <v>779.95219999999995</v>
          </cell>
        </row>
        <row r="134">
          <cell r="A134">
            <v>454</v>
          </cell>
          <cell r="B134">
            <v>1735.9237000000001</v>
          </cell>
        </row>
        <row r="135">
          <cell r="A135">
            <v>158</v>
          </cell>
          <cell r="B135">
            <v>6.7138834000000003</v>
          </cell>
        </row>
        <row r="136">
          <cell r="A136">
            <v>554</v>
          </cell>
          <cell r="B136">
            <v>1.6849190000000001</v>
          </cell>
        </row>
        <row r="137">
          <cell r="A137">
            <v>950</v>
          </cell>
          <cell r="B137">
            <v>562.18395999999996</v>
          </cell>
        </row>
        <row r="138">
          <cell r="A138">
            <v>968</v>
          </cell>
          <cell r="B138">
            <v>37.867263999999999</v>
          </cell>
        </row>
        <row r="139">
          <cell r="A139">
            <v>214</v>
          </cell>
          <cell r="B139">
            <v>58.3185</v>
          </cell>
        </row>
        <row r="140">
          <cell r="A140">
            <v>376</v>
          </cell>
          <cell r="B140">
            <v>3.012</v>
          </cell>
        </row>
        <row r="141">
          <cell r="A141">
            <v>36</v>
          </cell>
          <cell r="B141">
            <v>1.4076569999999999</v>
          </cell>
        </row>
        <row r="142">
          <cell r="A142">
            <v>710</v>
          </cell>
          <cell r="B142">
            <v>16.161100000000001</v>
          </cell>
        </row>
        <row r="143">
          <cell r="A143">
            <v>203</v>
          </cell>
          <cell r="B143">
            <v>20.742999999999999</v>
          </cell>
        </row>
        <row r="144">
          <cell r="A144">
            <v>728</v>
          </cell>
          <cell r="B144">
            <v>5619.6216000000004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4.5045999999999999</v>
          </cell>
        </row>
        <row r="148">
          <cell r="A148">
            <v>410</v>
          </cell>
          <cell r="B148">
            <v>1381.6871000000001</v>
          </cell>
        </row>
        <row r="149">
          <cell r="A149">
            <v>706</v>
          </cell>
          <cell r="B149">
            <v>572.47155999999995</v>
          </cell>
        </row>
        <row r="150">
          <cell r="A150">
            <v>690</v>
          </cell>
          <cell r="B150">
            <v>14.426399999999999</v>
          </cell>
        </row>
        <row r="151">
          <cell r="A151">
            <v>986</v>
          </cell>
          <cell r="B151">
            <v>5.1997</v>
          </cell>
        </row>
        <row r="152">
          <cell r="A152">
            <v>3</v>
          </cell>
          <cell r="B152">
            <v>1427.8970999999999</v>
          </cell>
        </row>
        <row r="153">
          <cell r="A153">
            <v>924</v>
          </cell>
          <cell r="B153">
            <v>28.493100999999999</v>
          </cell>
        </row>
        <row r="154">
          <cell r="A154">
            <v>646</v>
          </cell>
          <cell r="B154">
            <v>1475.0499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131.23009999999999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6357-418D-478A-AB49-32A51A4E33AB}">
  <dimension ref="A1:AI93"/>
  <sheetViews>
    <sheetView tabSelected="1" zoomScale="50" zoomScaleNormal="50" workbookViewId="0">
      <selection activeCell="B12" sqref="B12"/>
    </sheetView>
  </sheetViews>
  <sheetFormatPr defaultColWidth="8.90625" defaultRowHeight="14.5" x14ac:dyDescent="0.35"/>
  <cols>
    <col min="1" max="1" width="24.453125" style="4" customWidth="1"/>
    <col min="2" max="2" width="20" style="4" customWidth="1"/>
    <col min="3" max="3" width="29.90625" style="4" customWidth="1"/>
    <col min="4" max="4" width="26" style="4" customWidth="1"/>
    <col min="5" max="5" width="15.1796875" style="4" customWidth="1"/>
    <col min="6" max="6" width="21.453125" style="4" customWidth="1"/>
    <col min="7" max="7" width="27.08984375" style="57" hidden="1" customWidth="1"/>
    <col min="8" max="8" width="11.1796875" style="57" hidden="1" customWidth="1"/>
    <col min="9" max="9" width="2.1796875" style="57" hidden="1" customWidth="1"/>
    <col min="10" max="10" width="36" style="57" customWidth="1"/>
    <col min="11" max="11" width="25.453125" style="57" bestFit="1" customWidth="1"/>
    <col min="12" max="12" width="0.90625" style="4" customWidth="1"/>
    <col min="13" max="13" width="27.90625" style="4" customWidth="1"/>
    <col min="14" max="14" width="0.81640625" style="4" customWidth="1"/>
    <col min="15" max="15" width="21.453125" style="4" customWidth="1"/>
    <col min="16" max="16" width="27.08984375" style="57" hidden="1" customWidth="1"/>
    <col min="17" max="17" width="11.1796875" style="57" hidden="1" customWidth="1"/>
    <col min="18" max="18" width="2.1796875" style="57" hidden="1" customWidth="1"/>
    <col min="19" max="19" width="36" style="57" customWidth="1"/>
    <col min="20" max="20" width="25.453125" style="57" bestFit="1" customWidth="1"/>
    <col min="21" max="21" width="0.90625" style="4" customWidth="1"/>
    <col min="22" max="22" width="27.90625" style="4" customWidth="1"/>
    <col min="23" max="23" width="24.08984375" style="4" customWidth="1"/>
    <col min="24" max="24" width="11.1796875" style="4" hidden="1" customWidth="1"/>
    <col min="25" max="25" width="11.9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1796875" style="4" customWidth="1"/>
    <col min="30" max="30" width="28.81640625" style="4" hidden="1" customWidth="1"/>
    <col min="31" max="16384" width="8.9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>
        <v>153</v>
      </c>
      <c r="H9" s="16"/>
      <c r="I9" s="10"/>
      <c r="J9" s="10"/>
      <c r="K9" s="3"/>
      <c r="L9" s="2"/>
      <c r="M9" s="2"/>
      <c r="O9" s="10"/>
      <c r="P9" s="16">
        <v>153</v>
      </c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>
        <v>152.21</v>
      </c>
      <c r="H10" s="16">
        <v>153.7321</v>
      </c>
      <c r="I10" s="10"/>
      <c r="J10" s="10"/>
      <c r="K10" s="3"/>
      <c r="L10" s="2"/>
      <c r="M10" s="2"/>
      <c r="O10" s="10"/>
      <c r="P10" s="16">
        <v>152.21</v>
      </c>
      <c r="Q10" s="16">
        <v>153.7321</v>
      </c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>
        <v>151.5</v>
      </c>
      <c r="H11" s="16">
        <v>153</v>
      </c>
      <c r="I11" s="16"/>
      <c r="J11" s="15"/>
      <c r="K11" s="18"/>
      <c r="L11" s="2"/>
      <c r="M11" s="2"/>
      <c r="O11" s="2"/>
      <c r="P11" s="17">
        <v>151.5</v>
      </c>
      <c r="Q11" s="16">
        <v>153</v>
      </c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46258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4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1340</v>
      </c>
      <c r="C23" s="8">
        <f>[1]POPULATE!H7</f>
        <v>1365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1365</v>
      </c>
      <c r="Z24" s="19"/>
      <c r="AA24" s="50">
        <f>Y24</f>
        <v>1365</v>
      </c>
      <c r="AB24" s="49">
        <f>AA24</f>
        <v>1365</v>
      </c>
      <c r="AD24" s="4" t="s">
        <v>23</v>
      </c>
    </row>
    <row r="25" spans="1:35" ht="14" x14ac:dyDescent="0.3">
      <c r="A25" s="2" t="s">
        <v>24</v>
      </c>
      <c r="B25" s="8">
        <f>B23*(J25-0.0075)</f>
        <v>1540.866</v>
      </c>
      <c r="C25" s="8">
        <f>+C23*(K25-0.0055)</f>
        <v>1599.6434999999999</v>
      </c>
      <c r="D25" s="8"/>
      <c r="E25" s="8"/>
      <c r="F25" s="51" t="s">
        <v>25</v>
      </c>
      <c r="G25" s="52">
        <f>[1]POPULATE!G9</f>
        <v>1.1674</v>
      </c>
      <c r="H25" s="53">
        <f>+G25+0.03</f>
        <v>1.1974</v>
      </c>
      <c r="I25" s="53"/>
      <c r="J25" s="45">
        <f>+(G25-($J$17/10000))+0</f>
        <v>1.1574</v>
      </c>
      <c r="K25" s="45">
        <f>+(G25+($K$17/10000))+0</f>
        <v>1.1774</v>
      </c>
      <c r="L25" s="8" t="s">
        <v>26</v>
      </c>
      <c r="M25" s="54"/>
      <c r="N25" s="48"/>
      <c r="O25" s="51" t="s">
        <v>25</v>
      </c>
      <c r="P25" s="52">
        <f>G25</f>
        <v>1.1674</v>
      </c>
      <c r="Q25" s="53">
        <f>+P25+0.03</f>
        <v>1.1974</v>
      </c>
      <c r="R25" s="53"/>
      <c r="S25" s="45">
        <f>+(P25-($S$17/10000))+0</f>
        <v>1.1524000000000001</v>
      </c>
      <c r="T25" s="45">
        <f>+(P25+($T$17/10000))+0</f>
        <v>1.1823999999999999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1.1734</v>
      </c>
      <c r="Y26" s="49">
        <f>$Y$24*X26</f>
        <v>1601.691</v>
      </c>
      <c r="Z26" s="19"/>
      <c r="AA26" s="56">
        <f>$AA$24*X26</f>
        <v>1601.691</v>
      </c>
      <c r="AB26" s="56">
        <f>$AB$24*X26</f>
        <v>1601.691</v>
      </c>
      <c r="AD26" s="4" t="s">
        <v>23</v>
      </c>
    </row>
    <row r="27" spans="1:35" ht="14" x14ac:dyDescent="0.3">
      <c r="A27" s="2" t="s">
        <v>28</v>
      </c>
      <c r="B27" s="8">
        <f>+B23/K27</f>
        <v>8.3178150217256359</v>
      </c>
      <c r="C27" s="8">
        <f>+C23/J27</f>
        <v>8.6337760910815948</v>
      </c>
      <c r="D27" s="23"/>
      <c r="E27" s="59"/>
      <c r="F27" s="51" t="s">
        <v>29</v>
      </c>
      <c r="G27" s="52">
        <f>[1]POPULATE!G10</f>
        <v>159.1</v>
      </c>
      <c r="H27" s="53">
        <f>+G27+1</f>
        <v>160.1</v>
      </c>
      <c r="I27" s="17"/>
      <c r="J27" s="8">
        <f>+(G27-($J$17/100))+0</f>
        <v>158.1</v>
      </c>
      <c r="K27" s="8">
        <f>+(H27+($K$17/100))-0</f>
        <v>161.1</v>
      </c>
      <c r="L27" s="16" t="s">
        <v>30</v>
      </c>
      <c r="M27" s="16"/>
      <c r="O27" s="51" t="s">
        <v>29</v>
      </c>
      <c r="P27" s="52">
        <f t="shared" ref="P27:P43" si="0">G27</f>
        <v>159.1</v>
      </c>
      <c r="Q27" s="53">
        <f>+P27+1</f>
        <v>160.1</v>
      </c>
      <c r="R27" s="17"/>
      <c r="S27" s="8">
        <f>+(P27-($S$17/100))+0</f>
        <v>157.6</v>
      </c>
      <c r="T27" s="8">
        <f>+(Q27+($T$17/100))-0</f>
        <v>161.6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1.3706</v>
      </c>
      <c r="Y28" s="49">
        <f>$Y$24*X28</f>
        <v>1870.8690000000001</v>
      </c>
      <c r="Z28" s="19"/>
      <c r="AA28" s="56">
        <f>$AA$24*X28</f>
        <v>1870.8690000000001</v>
      </c>
      <c r="AB28" s="56">
        <f>$AB$24*X28</f>
        <v>1870.8690000000001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1805.114</v>
      </c>
      <c r="C29" s="16">
        <f>+C23*(K29-0.0055)</f>
        <v>1868.8215</v>
      </c>
      <c r="D29" s="16"/>
      <c r="E29" s="8"/>
      <c r="F29" s="41" t="s">
        <v>32</v>
      </c>
      <c r="G29" s="52">
        <f>[1]POPULATE!G11</f>
        <v>1.3646</v>
      </c>
      <c r="H29" s="53">
        <f>+G29+0.03</f>
        <v>1.3946000000000001</v>
      </c>
      <c r="I29" s="53"/>
      <c r="J29" s="45">
        <f>+(G29-($J$17/10000))+0</f>
        <v>1.3546</v>
      </c>
      <c r="K29" s="45">
        <f>+(G29+($K$17/10000))-0</f>
        <v>1.3746</v>
      </c>
      <c r="L29" s="16" t="s">
        <v>33</v>
      </c>
      <c r="M29" s="16"/>
      <c r="N29" s="48"/>
      <c r="O29" s="41" t="s">
        <v>32</v>
      </c>
      <c r="P29" s="52">
        <f t="shared" si="0"/>
        <v>1.3646</v>
      </c>
      <c r="Q29" s="53">
        <f>+P29+0.03</f>
        <v>1.3946000000000001</v>
      </c>
      <c r="R29" s="53"/>
      <c r="S29" s="45">
        <f>+(P29-($S$17/10000))+0</f>
        <v>1.3496000000000001</v>
      </c>
      <c r="T29" s="45">
        <f>+(P29+($T$17/10000))-0</f>
        <v>1.3795999999999999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0.79520000000000002</v>
      </c>
      <c r="Y30" s="49">
        <f>$Y$24/X30</f>
        <v>1716.5492957746478</v>
      </c>
      <c r="Z30" s="19"/>
      <c r="AA30" s="56">
        <f>$AA$24/X30</f>
        <v>1716.5492957746478</v>
      </c>
      <c r="AB30" s="56">
        <f>$AB$24/X30</f>
        <v>1716.5492957746478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1651.8737672583825</v>
      </c>
      <c r="C31" s="16">
        <f>+C23/J31</f>
        <v>1725.2275025278059</v>
      </c>
      <c r="D31" s="16"/>
      <c r="E31" s="8"/>
      <c r="F31" s="41" t="s">
        <v>35</v>
      </c>
      <c r="G31" s="52">
        <f>[1]POPULATE!G12</f>
        <v>0.80120000000000002</v>
      </c>
      <c r="H31" s="53">
        <f>+G31+0.04</f>
        <v>0.84120000000000006</v>
      </c>
      <c r="I31" s="53"/>
      <c r="J31" s="45">
        <f>+(G31-($J$17/10000))+0</f>
        <v>0.79120000000000001</v>
      </c>
      <c r="K31" s="45">
        <f>+(G31+($K$17/10000))-0</f>
        <v>0.81120000000000003</v>
      </c>
      <c r="L31" s="16" t="s">
        <v>36</v>
      </c>
      <c r="M31" s="16"/>
      <c r="N31" s="48"/>
      <c r="O31" s="41" t="s">
        <v>35</v>
      </c>
      <c r="P31" s="52">
        <f t="shared" si="0"/>
        <v>0.80120000000000002</v>
      </c>
      <c r="Q31" s="53">
        <f>+P31+0.04</f>
        <v>0.84120000000000006</v>
      </c>
      <c r="R31" s="53"/>
      <c r="S31" s="45">
        <f>+(P31-($S$17/10000))+0</f>
        <v>0.78620000000000001</v>
      </c>
      <c r="T31" s="45">
        <f>+(P31+($T$17/10000))-0</f>
        <v>0.81620000000000004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15.919</v>
      </c>
      <c r="Y32" s="49">
        <f>$Y$24/X32</f>
        <v>85.746592122620768</v>
      </c>
      <c r="Z32" s="19"/>
      <c r="AA32" s="56">
        <f>$AA$24/X32</f>
        <v>85.746592122620768</v>
      </c>
      <c r="AB32" s="56">
        <f>$AB$24/X32</f>
        <v>85.746592122620768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83.286717633165509</v>
      </c>
      <c r="C33" s="16">
        <f>+C23/J33</f>
        <v>85.881464703661763</v>
      </c>
      <c r="D33" s="16"/>
      <c r="E33" s="8"/>
      <c r="F33" s="66" t="s">
        <v>38</v>
      </c>
      <c r="G33" s="52">
        <f>[1]POPULATE!G13</f>
        <v>15.989000000000001</v>
      </c>
      <c r="H33" s="53">
        <f>+G33+0.04</f>
        <v>16.029</v>
      </c>
      <c r="I33" s="67"/>
      <c r="J33" s="45">
        <f>+(G33-($J$17/10000))-0.085</f>
        <v>15.894</v>
      </c>
      <c r="K33" s="45">
        <f>+(H33+($K$17/10000))+0.05</f>
        <v>16.089000000000002</v>
      </c>
      <c r="L33" s="41" t="s">
        <v>39</v>
      </c>
      <c r="M33" s="41"/>
      <c r="N33" s="48"/>
      <c r="O33" s="66" t="s">
        <v>38</v>
      </c>
      <c r="P33" s="52">
        <f t="shared" si="0"/>
        <v>15.989000000000001</v>
      </c>
      <c r="Q33" s="53">
        <f>+P33+0.04</f>
        <v>16.029</v>
      </c>
      <c r="R33" s="67"/>
      <c r="S33" s="45">
        <f>+(P33-($S$17/10000))-0.085</f>
        <v>15.888999999999999</v>
      </c>
      <c r="T33" s="45">
        <f>+(Q33+($T$17/10000))+0.05</f>
        <v>16.094000000000001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1.3764000000000001</v>
      </c>
      <c r="Y34" s="49">
        <f>$Y$24/X34</f>
        <v>991.71752397558839</v>
      </c>
      <c r="Z34" s="19"/>
      <c r="AA34" s="56">
        <f>$AA$24/X34</f>
        <v>991.71752397558839</v>
      </c>
      <c r="AB34" s="56">
        <f>$AB$24/X34</f>
        <v>991.71752397558839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208.99945410590345</v>
      </c>
      <c r="C35" s="16">
        <f>+C23/J35</f>
        <v>213.56489087068761</v>
      </c>
      <c r="D35" s="16"/>
      <c r="E35" s="8"/>
      <c r="F35" s="66" t="s">
        <v>42</v>
      </c>
      <c r="G35" s="52">
        <f>[1]POPULATE!G14</f>
        <v>6.4015000000000004</v>
      </c>
      <c r="H35" s="53">
        <f>+G35+0.04</f>
        <v>6.4415000000000004</v>
      </c>
      <c r="I35" s="67"/>
      <c r="J35" s="45">
        <f>+(G35-($J$17/10000))-0</f>
        <v>6.3915000000000006</v>
      </c>
      <c r="K35" s="45">
        <f>+(G35+($K$17/10000))-0</f>
        <v>6.4115000000000002</v>
      </c>
      <c r="L35" s="16" t="s">
        <v>43</v>
      </c>
      <c r="M35" s="16"/>
      <c r="N35" s="48"/>
      <c r="O35" s="66" t="s">
        <v>42</v>
      </c>
      <c r="P35" s="52">
        <f t="shared" si="0"/>
        <v>6.4015000000000004</v>
      </c>
      <c r="Q35" s="53">
        <f>+P35+0.04</f>
        <v>6.4415000000000004</v>
      </c>
      <c r="R35" s="67"/>
      <c r="S35" s="45">
        <f>+(P35-($S$17/10000))-0</f>
        <v>6.3865000000000007</v>
      </c>
      <c r="T35" s="45">
        <f>+(P35+($T$17/10000))-0</f>
        <v>6.4165000000000001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962.36713588049406</v>
      </c>
      <c r="C37" s="16">
        <f>+C23/J37</f>
        <v>994.60798600990961</v>
      </c>
      <c r="D37" s="16"/>
      <c r="E37" s="8"/>
      <c r="F37" s="66" t="s">
        <v>44</v>
      </c>
      <c r="G37" s="52">
        <f>[1]POPULATE!G15</f>
        <v>1.3824000000000001</v>
      </c>
      <c r="H37" s="53">
        <f>+G37+0.04</f>
        <v>1.4224000000000001</v>
      </c>
      <c r="I37" s="69"/>
      <c r="J37" s="45">
        <f>+(G37-($J$17/10000))-0</f>
        <v>1.3724000000000001</v>
      </c>
      <c r="K37" s="45">
        <f>+(G37+($K$17/10000))-0</f>
        <v>1.3924000000000001</v>
      </c>
      <c r="L37" s="16" t="s">
        <v>45</v>
      </c>
      <c r="M37" s="16"/>
      <c r="N37" s="48"/>
      <c r="O37" s="66" t="s">
        <v>44</v>
      </c>
      <c r="P37" s="52">
        <f t="shared" si="0"/>
        <v>1.3824000000000001</v>
      </c>
      <c r="Q37" s="53">
        <f>+P37+0.04</f>
        <v>1.4224000000000001</v>
      </c>
      <c r="R37" s="69"/>
      <c r="S37" s="45">
        <f>+(P37-($S$17/10000))-0</f>
        <v>1.3674000000000002</v>
      </c>
      <c r="T37" s="45">
        <f>+(P37+($T$17/10000))-0</f>
        <v>1.3974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946.71</v>
      </c>
      <c r="C39" s="8">
        <f>+C23*K39</f>
        <v>991.67250000000001</v>
      </c>
      <c r="D39" s="8"/>
      <c r="E39" s="8"/>
      <c r="F39" s="66" t="s">
        <v>47</v>
      </c>
      <c r="G39" s="52">
        <f>[1]POPULATE!G16</f>
        <v>0.71650000000000003</v>
      </c>
      <c r="H39" s="53">
        <f>+G39+0.04</f>
        <v>0.75650000000000006</v>
      </c>
      <c r="I39" s="67"/>
      <c r="J39" s="45">
        <f>+(G39-($J$17/10000))+0</f>
        <v>0.70650000000000002</v>
      </c>
      <c r="K39" s="45">
        <f>+(G39+($K$17/10000))-0</f>
        <v>0.72650000000000003</v>
      </c>
      <c r="L39" s="8" t="s">
        <v>48</v>
      </c>
      <c r="M39" s="8"/>
      <c r="N39" s="48"/>
      <c r="O39" s="66" t="s">
        <v>47</v>
      </c>
      <c r="P39" s="52">
        <f t="shared" si="0"/>
        <v>0.71650000000000003</v>
      </c>
      <c r="Q39" s="53">
        <f>+P39+0.04</f>
        <v>0.75650000000000006</v>
      </c>
      <c r="R39" s="67"/>
      <c r="S39" s="45">
        <f>+(P39-($S$17/10000))+0</f>
        <v>0.70150000000000001</v>
      </c>
      <c r="T39" s="45">
        <f>+(P39+($T$17/10000))-0</f>
        <v>0.73150000000000004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199.02862150400287</v>
      </c>
      <c r="C41" s="8">
        <f>+C23/J41</f>
        <v>203.34589658408689</v>
      </c>
      <c r="D41" s="8"/>
      <c r="E41" s="8"/>
      <c r="F41" s="66" t="s">
        <v>50</v>
      </c>
      <c r="G41" s="52">
        <f>[1]POPULATE!G17</f>
        <v>6.7226999999999997</v>
      </c>
      <c r="H41" s="53">
        <f>+G41+0.04</f>
        <v>6.7626999999999997</v>
      </c>
      <c r="I41" s="67"/>
      <c r="J41" s="23">
        <f>+(G41-($J$17/10000))+0</f>
        <v>6.7126999999999999</v>
      </c>
      <c r="K41" s="23">
        <f>+(G41+($K$17/10000))-0</f>
        <v>6.7326999999999995</v>
      </c>
      <c r="L41" s="8" t="s">
        <v>51</v>
      </c>
      <c r="M41" s="8"/>
      <c r="N41" s="48"/>
      <c r="O41" s="66" t="s">
        <v>50</v>
      </c>
      <c r="P41" s="52">
        <f t="shared" si="0"/>
        <v>6.7226999999999997</v>
      </c>
      <c r="Q41" s="53">
        <f>+P41+0.04</f>
        <v>6.7626999999999997</v>
      </c>
      <c r="R41" s="67"/>
      <c r="S41" s="23">
        <f>+(P41-($S$17/10000))+0</f>
        <v>6.7077</v>
      </c>
      <c r="T41" s="23">
        <f>+(P41+($T$17/10000))-0</f>
        <v>6.7376999999999994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199.01975345314125</v>
      </c>
      <c r="C43" s="8">
        <f>+C23/J43</f>
        <v>203.33680917622524</v>
      </c>
      <c r="D43" s="35"/>
      <c r="E43" s="8"/>
      <c r="F43" s="8" t="s">
        <v>53</v>
      </c>
      <c r="G43" s="52">
        <f>[1]POPULATE!G18</f>
        <v>6.7229999999999999</v>
      </c>
      <c r="H43" s="53">
        <f>+G43+0.04</f>
        <v>6.7629999999999999</v>
      </c>
      <c r="I43" s="16"/>
      <c r="J43" s="23">
        <f>+(G43-($J$17/10000))+0</f>
        <v>6.7130000000000001</v>
      </c>
      <c r="K43" s="23">
        <f>+(G43+($K$17/10000))-0</f>
        <v>6.7329999999999997</v>
      </c>
      <c r="L43" s="76"/>
      <c r="M43" s="76"/>
      <c r="N43" s="48"/>
      <c r="O43" s="8" t="s">
        <v>53</v>
      </c>
      <c r="P43" s="52">
        <f t="shared" si="0"/>
        <v>6.7229999999999999</v>
      </c>
      <c r="Q43" s="53">
        <f>+P43+0.04</f>
        <v>6.7629999999999999</v>
      </c>
      <c r="R43" s="16"/>
      <c r="S43" s="23">
        <f>+(P43-($S$17/10000))+0</f>
        <v>6.7080000000000002</v>
      </c>
      <c r="T43" s="23">
        <f>+(P43+($T$17/10000))-0</f>
        <v>6.7379999999999995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1343.32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1556.24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1819.26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199.22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82.88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8.42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1346.21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60FA-8C82-4E33-930F-18147DA291BA}">
  <dimension ref="A1:U160"/>
  <sheetViews>
    <sheetView topLeftCell="B1" workbookViewId="0">
      <selection activeCell="B9" sqref="B9"/>
    </sheetView>
  </sheetViews>
  <sheetFormatPr defaultColWidth="9" defaultRowHeight="12.5" x14ac:dyDescent="0.25"/>
  <cols>
    <col min="1" max="1" width="11" style="114" hidden="1" customWidth="1"/>
    <col min="2" max="2" width="87.6328125" style="114" customWidth="1"/>
    <col min="3" max="3" width="15.36328125" style="114" hidden="1" customWidth="1"/>
    <col min="4" max="4" width="23.36328125" style="114" hidden="1" customWidth="1"/>
    <col min="5" max="5" width="0.36328125" style="114" customWidth="1"/>
    <col min="6" max="6" width="34.54296875" style="114" customWidth="1"/>
    <col min="7" max="7" width="9" style="114"/>
    <col min="8" max="9" width="0" style="114" hidden="1" customWidth="1"/>
    <col min="10" max="10" width="9" style="114"/>
    <col min="11" max="11" width="9.453125" style="114" bestFit="1" customWidth="1"/>
    <col min="12" max="12" width="31.453125" style="114" customWidth="1"/>
    <col min="13" max="16384" width="9" style="114"/>
  </cols>
  <sheetData>
    <row r="1" spans="1:21" ht="26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1365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f>VLOOKUP(A2,[2]Sheet1!$A:$B,2,)</f>
        <v>0.30675000000000002</v>
      </c>
      <c r="D2" s="115">
        <f t="shared" ref="D2:D4" si="0">C2*0.01</f>
        <v>3.0675000000000003E-3</v>
      </c>
      <c r="E2" s="116">
        <f>C2-D2</f>
        <v>0.30368250000000002</v>
      </c>
      <c r="F2" s="117">
        <f>E2</f>
        <v>0.30368250000000002</v>
      </c>
      <c r="G2" s="112"/>
      <c r="H2" s="118">
        <f>(1/E2)-(1/C2)</f>
        <v>3.2929128283651465E-2</v>
      </c>
      <c r="I2" s="118">
        <f>H2*1000</f>
        <v>32.929128283651465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f>VLOOKUP(A3,[2]Sheet1!$A:$B,2,)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f>VLOOKUP(A4,[2]Sheet1!$A:$B,2,)</f>
        <v>0.38511000000000001</v>
      </c>
      <c r="D4" s="115">
        <f t="shared" si="0"/>
        <v>3.8511000000000001E-3</v>
      </c>
      <c r="E4" s="116">
        <f t="shared" si="1"/>
        <v>0.38125890000000001</v>
      </c>
      <c r="F4" s="117">
        <f t="shared" si="2"/>
        <v>0.38125890000000001</v>
      </c>
      <c r="G4" s="112"/>
      <c r="H4" s="118">
        <f t="shared" si="3"/>
        <v>2.6228895902495442E-2</v>
      </c>
      <c r="I4" s="118">
        <f t="shared" si="4"/>
        <v>26.228895902495442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f>VLOOKUP(A5,[2]Sheet1!$A:$B,2,)</f>
        <v>0.71</v>
      </c>
      <c r="D5" s="115">
        <f>C5*0.01</f>
        <v>7.0999999999999995E-3</v>
      </c>
      <c r="E5" s="116">
        <f t="shared" si="1"/>
        <v>0.70289999999999997</v>
      </c>
      <c r="F5" s="117">
        <f t="shared" si="2"/>
        <v>0.70289999999999997</v>
      </c>
      <c r="G5" s="112"/>
      <c r="H5" s="118">
        <f t="shared" si="3"/>
        <v>1.4226774790154995E-2</v>
      </c>
      <c r="I5" s="118">
        <f t="shared" si="4"/>
        <v>14.226774790154995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f>VLOOKUP(A6,[2]Sheet1!$A:$B,2,)</f>
        <v>0.73448400000000003</v>
      </c>
      <c r="D6" s="115">
        <f>C6*0.015</f>
        <v>1.1017259999999999E-2</v>
      </c>
      <c r="E6" s="116">
        <f t="shared" si="1"/>
        <v>0.72346674</v>
      </c>
      <c r="F6" s="117">
        <f t="shared" si="2"/>
        <v>0.72346674</v>
      </c>
      <c r="G6" s="112"/>
      <c r="H6" s="118">
        <f t="shared" si="3"/>
        <v>2.0733503243010043E-2</v>
      </c>
      <c r="I6" s="118">
        <f t="shared" si="4"/>
        <v>20.733503243010041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f>VLOOKUP(A7,[2]Sheet1!$A:$B,2,)</f>
        <v>0.73448400000000003</v>
      </c>
      <c r="D7" s="115">
        <f t="shared" ref="D7:D11" si="5">C7*0.015</f>
        <v>1.1017259999999999E-2</v>
      </c>
      <c r="E7" s="116">
        <f t="shared" si="1"/>
        <v>0.72346674</v>
      </c>
      <c r="F7" s="117">
        <f t="shared" si="2"/>
        <v>0.72346674</v>
      </c>
      <c r="G7" s="112"/>
      <c r="H7" s="118">
        <f t="shared" si="3"/>
        <v>2.0733503243010043E-2</v>
      </c>
      <c r="I7" s="118">
        <f t="shared" si="4"/>
        <v>20.733503243010041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f>VLOOKUP(A8,[2]Sheet1!$A:$B,2,)</f>
        <v>0.73448400000000003</v>
      </c>
      <c r="D8" s="115">
        <f t="shared" si="5"/>
        <v>1.1017259999999999E-2</v>
      </c>
      <c r="E8" s="116">
        <f t="shared" si="1"/>
        <v>0.72346674</v>
      </c>
      <c r="F8" s="117">
        <f t="shared" si="2"/>
        <v>0.72346674</v>
      </c>
      <c r="G8" s="112"/>
      <c r="H8" s="118">
        <f t="shared" si="3"/>
        <v>2.0733503243010043E-2</v>
      </c>
      <c r="I8" s="118">
        <f t="shared" si="4"/>
        <v>20.733503243010041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f>VLOOKUP(A9,[2]Sheet1!$A:$B,2,)</f>
        <v>0.73448400000000003</v>
      </c>
      <c r="D9" s="115">
        <f t="shared" si="5"/>
        <v>1.1017259999999999E-2</v>
      </c>
      <c r="E9" s="116">
        <f t="shared" si="1"/>
        <v>0.72346674</v>
      </c>
      <c r="F9" s="117">
        <f t="shared" si="2"/>
        <v>0.72346674</v>
      </c>
      <c r="G9" s="112"/>
      <c r="H9" s="118">
        <f t="shared" si="3"/>
        <v>2.0733503243010043E-2</v>
      </c>
      <c r="I9" s="118">
        <f t="shared" si="4"/>
        <v>20.733503243010041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f>VLOOKUP(A10,[2]Sheet1!$A:$B,2,)</f>
        <v>0.8024</v>
      </c>
      <c r="D10" s="115">
        <f t="shared" si="5"/>
        <v>1.2036E-2</v>
      </c>
      <c r="E10" s="116">
        <f t="shared" si="1"/>
        <v>0.79036399999999996</v>
      </c>
      <c r="F10" s="117">
        <f t="shared" si="2"/>
        <v>0.79036399999999996</v>
      </c>
      <c r="G10" s="112"/>
      <c r="H10" s="118">
        <f t="shared" si="3"/>
        <v>1.8978597203313852E-2</v>
      </c>
      <c r="I10" s="118">
        <f t="shared" si="4"/>
        <v>18.978597203313853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f>VLOOKUP(A11,[2]Sheet1!$A:$B,2,)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f>VLOOKUP(A12,[2]Sheet1!$A:$B,2,)</f>
        <v>0.85704400000000003</v>
      </c>
      <c r="D12" s="115">
        <f t="shared" ref="D12:D28" si="6">C12*0.025</f>
        <v>2.1426100000000003E-2</v>
      </c>
      <c r="E12" s="116">
        <f t="shared" si="1"/>
        <v>0.83561790000000002</v>
      </c>
      <c r="F12" s="117">
        <f t="shared" si="2"/>
        <v>0.83561790000000002</v>
      </c>
      <c r="G12" s="112"/>
      <c r="H12" s="118">
        <f t="shared" si="3"/>
        <v>2.9917980454942317E-2</v>
      </c>
      <c r="I12" s="118">
        <f t="shared" si="4"/>
        <v>29.917980454942317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f>VLOOKUP(A13,[2]Sheet1!$A:$B,2,)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f>VLOOKUP(A14,[2]Sheet1!$A:$B,2,)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f>VLOOKUP(A15,[2]Sheet1!$A:$B,2,)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f>VLOOKUP(A16,[2]Sheet1!$A:$B,2,)</f>
        <v>1.2732000000000001</v>
      </c>
      <c r="D16" s="115">
        <f t="shared" si="6"/>
        <v>3.1830000000000004E-2</v>
      </c>
      <c r="E16" s="116">
        <f>C16-D16</f>
        <v>1.2413700000000001</v>
      </c>
      <c r="F16" s="117">
        <f t="shared" si="2"/>
        <v>1.2413700000000001</v>
      </c>
      <c r="G16" s="112"/>
      <c r="H16" s="118">
        <f t="shared" si="3"/>
        <v>2.0139039931688307E-2</v>
      </c>
      <c r="I16" s="118">
        <f t="shared" si="4"/>
        <v>20.139039931688309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f>VLOOKUP(A17,[2]Sheet1!$A:$B,2,)</f>
        <v>1.2732000000000001</v>
      </c>
      <c r="D17" s="115">
        <f t="shared" si="6"/>
        <v>3.1830000000000004E-2</v>
      </c>
      <c r="E17" s="116">
        <f t="shared" si="7"/>
        <v>1.2413700000000001</v>
      </c>
      <c r="F17" s="117">
        <f t="shared" si="2"/>
        <v>1.2413700000000001</v>
      </c>
      <c r="G17" s="112"/>
      <c r="H17" s="118">
        <f t="shared" si="3"/>
        <v>2.0139039931688307E-2</v>
      </c>
      <c r="I17" s="118">
        <f t="shared" si="4"/>
        <v>20.139039931688309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f>VLOOKUP(A18,[2]Sheet1!$A:$B,2,)</f>
        <v>1.3797999999999999</v>
      </c>
      <c r="D18" s="115">
        <f t="shared" si="6"/>
        <v>3.4494999999999998E-2</v>
      </c>
      <c r="E18" s="116">
        <f t="shared" si="7"/>
        <v>1.345305</v>
      </c>
      <c r="F18" s="117">
        <f t="shared" si="2"/>
        <v>1.345305</v>
      </c>
      <c r="G18" s="112"/>
      <c r="H18" s="118">
        <f t="shared" si="3"/>
        <v>1.8583146572710207E-2</v>
      </c>
      <c r="I18" s="118">
        <f t="shared" si="4"/>
        <v>18.583146572710206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f>VLOOKUP(A19,[2]Sheet1!$A:$B,2,)</f>
        <v>1.4076569999999999</v>
      </c>
      <c r="D19" s="115">
        <f t="shared" si="6"/>
        <v>3.5191424999999998E-2</v>
      </c>
      <c r="E19" s="116">
        <f t="shared" si="7"/>
        <v>1.3724655749999999</v>
      </c>
      <c r="F19" s="117">
        <f t="shared" si="2"/>
        <v>1.3724655749999999</v>
      </c>
      <c r="G19" s="112"/>
      <c r="H19" s="118">
        <f t="shared" si="3"/>
        <v>1.8215393125616375E-2</v>
      </c>
      <c r="I19" s="118">
        <f t="shared" si="4"/>
        <v>18.215393125616373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f>VLOOKUP(A20,[2]Sheet1!$A:$B,2,)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f>VLOOKUP(A21,[2]Sheet1!$A:$B,2,)</f>
        <v>1.6762319999999999</v>
      </c>
      <c r="D21" s="115">
        <f t="shared" si="6"/>
        <v>4.19058E-2</v>
      </c>
      <c r="E21" s="116">
        <f t="shared" si="7"/>
        <v>1.6343261999999998</v>
      </c>
      <c r="F21" s="117">
        <f t="shared" si="2"/>
        <v>1.6343261999999998</v>
      </c>
      <c r="G21" s="112"/>
      <c r="H21" s="118">
        <f t="shared" si="3"/>
        <v>1.5296823853157449E-2</v>
      </c>
      <c r="I21" s="118">
        <f t="shared" si="4"/>
        <v>15.296823853157449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f>VLOOKUP(A22,[2]Sheet1!$A:$B,2,)</f>
        <v>1.6849190000000001</v>
      </c>
      <c r="D22" s="115">
        <f t="shared" si="6"/>
        <v>4.2122975000000007E-2</v>
      </c>
      <c r="E22" s="116">
        <f t="shared" si="7"/>
        <v>1.642796025</v>
      </c>
      <c r="F22" s="117">
        <f t="shared" si="2"/>
        <v>1.642796025</v>
      </c>
      <c r="G22" s="112"/>
      <c r="H22" s="118">
        <f t="shared" si="3"/>
        <v>1.5217957445447405E-2</v>
      </c>
      <c r="I22" s="118">
        <f t="shared" si="4"/>
        <v>15.217957445447405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f>VLOOKUP(A23,[2]Sheet1!$A:$B,2,)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f>VLOOKUP(A24,[2]Sheet1!$A:$B,2,)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f>VLOOKUP(A25,[2]Sheet1!$A:$B,2,)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f>VLOOKUP(A26,[2]Sheet1!$A:$B,2,)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f>VLOOKUP(A27,[2]Sheet1!$A:$B,2,)</f>
        <v>2.1654391</v>
      </c>
      <c r="D27" s="115">
        <f t="shared" si="6"/>
        <v>5.4135977500000002E-2</v>
      </c>
      <c r="E27" s="116">
        <f t="shared" si="7"/>
        <v>2.1113031224999999</v>
      </c>
      <c r="F27" s="117">
        <f t="shared" si="2"/>
        <v>2.1113031224999999</v>
      </c>
      <c r="G27" s="112"/>
      <c r="H27" s="118">
        <f t="shared" si="3"/>
        <v>1.1841028288916366E-2</v>
      </c>
      <c r="I27" s="118">
        <f t="shared" si="4"/>
        <v>11.841028288916366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f>VLOOKUP(A28,[2]Sheet1!$A:$B,2,)</f>
        <v>2.3054003999999999</v>
      </c>
      <c r="D28" s="115">
        <f t="shared" si="6"/>
        <v>5.763501E-2</v>
      </c>
      <c r="E28" s="116">
        <f t="shared" si="7"/>
        <v>2.2477653900000001</v>
      </c>
      <c r="F28" s="117">
        <f t="shared" si="2"/>
        <v>2.2477653900000001</v>
      </c>
      <c r="G28" s="112"/>
      <c r="H28" s="118">
        <f t="shared" si="3"/>
        <v>1.1122157192748616E-2</v>
      </c>
      <c r="I28" s="118">
        <f t="shared" si="4"/>
        <v>11.122157192748617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f>VLOOKUP(A29,[2]Sheet1!$A:$B,2,)</f>
        <v>2.5750000000000002</v>
      </c>
      <c r="D29" s="115">
        <f>C29*0.03</f>
        <v>7.7249999999999999E-2</v>
      </c>
      <c r="E29" s="116">
        <f t="shared" si="7"/>
        <v>2.4977500000000004</v>
      </c>
      <c r="F29" s="117">
        <f t="shared" si="2"/>
        <v>2.4977500000000004</v>
      </c>
      <c r="G29" s="112"/>
      <c r="H29" s="118">
        <f t="shared" si="3"/>
        <v>1.2010809728755845E-2</v>
      </c>
      <c r="I29" s="118">
        <f t="shared" si="4"/>
        <v>12.010809728755845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f>VLOOKUP(A30,[2]Sheet1!$A:$B,2,)</f>
        <v>2.6564776999999999</v>
      </c>
      <c r="D30" s="115">
        <f t="shared" ref="D30:D34" si="8">C30*0.03</f>
        <v>7.9694330999999993E-2</v>
      </c>
      <c r="E30" s="116">
        <f t="shared" si="7"/>
        <v>2.5767833690000002</v>
      </c>
      <c r="F30" s="117">
        <f t="shared" si="2"/>
        <v>2.5767833690000002</v>
      </c>
      <c r="G30" s="112"/>
      <c r="H30" s="118">
        <f t="shared" si="3"/>
        <v>1.1642422238871575E-2</v>
      </c>
      <c r="I30" s="118">
        <f t="shared" si="4"/>
        <v>11.642422238871575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f>VLOOKUP(A31,[2]Sheet1!$A:$B,2,)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f>VLOOKUP(A32,[2]Sheet1!$A:$B,2,)</f>
        <v>2.9756</v>
      </c>
      <c r="D32" s="115">
        <f t="shared" si="8"/>
        <v>8.9268E-2</v>
      </c>
      <c r="E32" s="116">
        <f t="shared" si="7"/>
        <v>2.8863319999999999</v>
      </c>
      <c r="F32" s="117">
        <f t="shared" si="2"/>
        <v>2.8863319999999999</v>
      </c>
      <c r="G32" s="112"/>
      <c r="H32" s="118">
        <f t="shared" si="3"/>
        <v>1.03938147101581E-2</v>
      </c>
      <c r="I32" s="118">
        <f t="shared" si="4"/>
        <v>10.3938147101581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f>VLOOKUP(A33,[2]Sheet1!$A:$B,2,)</f>
        <v>2.9089999999999998</v>
      </c>
      <c r="D33" s="115">
        <f t="shared" si="8"/>
        <v>8.7269999999999986E-2</v>
      </c>
      <c r="E33" s="116">
        <f t="shared" si="7"/>
        <v>2.8217299999999996</v>
      </c>
      <c r="F33" s="117">
        <f t="shared" si="2"/>
        <v>2.8217299999999996</v>
      </c>
      <c r="G33" s="112"/>
      <c r="H33" s="118">
        <f t="shared" si="3"/>
        <v>1.0631775541954769E-2</v>
      </c>
      <c r="I33" s="118">
        <f t="shared" si="4"/>
        <v>10.631775541954768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f>VLOOKUP(A34,[2]Sheet1!$A:$B,2,)</f>
        <v>3.012</v>
      </c>
      <c r="D34" s="115">
        <f t="shared" si="8"/>
        <v>9.0359999999999996E-2</v>
      </c>
      <c r="E34" s="116">
        <f t="shared" si="7"/>
        <v>2.92164</v>
      </c>
      <c r="F34" s="117">
        <f t="shared" si="2"/>
        <v>2.92164</v>
      </c>
      <c r="G34" s="112"/>
      <c r="H34" s="118">
        <f t="shared" si="3"/>
        <v>1.0268205528401853E-2</v>
      </c>
      <c r="I34" s="118">
        <f t="shared" si="4"/>
        <v>10.268205528401852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f>VLOOKUP(A35,[2]Sheet1!$A:$B,2,)</f>
        <v>3.3570000000000002</v>
      </c>
      <c r="D35" s="115">
        <f>C35*0.035</f>
        <v>0.11749500000000002</v>
      </c>
      <c r="E35" s="116">
        <f t="shared" si="7"/>
        <v>3.2395050000000003</v>
      </c>
      <c r="F35" s="117">
        <f t="shared" si="2"/>
        <v>3.2395050000000003</v>
      </c>
      <c r="G35" s="112"/>
      <c r="H35" s="118">
        <f t="shared" si="3"/>
        <v>1.0804119765211062E-2</v>
      </c>
      <c r="I35" s="118">
        <f t="shared" si="4"/>
        <v>10.804119765211063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f>VLOOKUP(A36,[2]Sheet1!$A:$B,2,)</f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f>VLOOKUP(A37,[2]Sheet1!$A:$B,2,)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f>VLOOKUP(A38,[2]Sheet1!$A:$B,2,)</f>
        <v>3.6736</v>
      </c>
      <c r="D38" s="115">
        <f t="shared" si="9"/>
        <v>0.12857600000000002</v>
      </c>
      <c r="E38" s="116">
        <f t="shared" si="7"/>
        <v>3.5450239999999997</v>
      </c>
      <c r="F38" s="117">
        <f t="shared" si="2"/>
        <v>3.5450239999999997</v>
      </c>
      <c r="G38" s="112"/>
      <c r="H38" s="118">
        <f t="shared" si="3"/>
        <v>9.8729938076582702E-3</v>
      </c>
      <c r="I38" s="118">
        <f t="shared" si="4"/>
        <v>9.8729938076582702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f>VLOOKUP(A39,[2]Sheet1!$A:$B,2,)</f>
        <v>3.7557999999999998</v>
      </c>
      <c r="D39" s="115">
        <f t="shared" si="9"/>
        <v>0.13145300000000001</v>
      </c>
      <c r="E39" s="116">
        <f t="shared" si="7"/>
        <v>3.6243469999999998</v>
      </c>
      <c r="F39" s="117">
        <f t="shared" si="2"/>
        <v>3.6243469999999998</v>
      </c>
      <c r="G39" s="112"/>
      <c r="H39" s="118">
        <f t="shared" si="3"/>
        <v>9.6569119899391764E-3</v>
      </c>
      <c r="I39" s="118">
        <f t="shared" si="4"/>
        <v>9.6569119899391769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f>VLOOKUP(A40,[2]Sheet1!$A:$B,2,)</f>
        <v>3.7046999999999999</v>
      </c>
      <c r="D40" s="115">
        <f t="shared" si="9"/>
        <v>0.12966450000000002</v>
      </c>
      <c r="E40" s="116">
        <f t="shared" si="7"/>
        <v>3.5750354999999998</v>
      </c>
      <c r="F40" s="117">
        <f t="shared" si="2"/>
        <v>3.5750354999999998</v>
      </c>
      <c r="G40" s="112"/>
      <c r="H40" s="118">
        <f t="shared" si="3"/>
        <v>9.7901125737073214E-3</v>
      </c>
      <c r="I40" s="118">
        <f t="shared" si="4"/>
        <v>9.7901125737073222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f>VLOOKUP(A41,[2]Sheet1!$A:$B,2,)</f>
        <v>4.0519999999999996</v>
      </c>
      <c r="D41" s="115">
        <f t="shared" si="9"/>
        <v>0.14182</v>
      </c>
      <c r="E41" s="116">
        <f t="shared" si="7"/>
        <v>3.9101799999999995</v>
      </c>
      <c r="F41" s="117">
        <f t="shared" si="2"/>
        <v>3.9101799999999995</v>
      </c>
      <c r="G41" s="112"/>
      <c r="H41" s="118">
        <f t="shared" si="3"/>
        <v>8.950994583369537E-3</v>
      </c>
      <c r="I41" s="118">
        <f t="shared" si="4"/>
        <v>8.9509945833695372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f>VLOOKUP(A42,[2]Sheet1!$A:$B,2,)</f>
        <v>4.4267380000000003</v>
      </c>
      <c r="D42" s="115">
        <f t="shared" si="9"/>
        <v>0.15493583000000002</v>
      </c>
      <c r="E42" s="116">
        <f t="shared" si="7"/>
        <v>4.27180217</v>
      </c>
      <c r="F42" s="117">
        <f t="shared" si="2"/>
        <v>4.27180217</v>
      </c>
      <c r="G42" s="112"/>
      <c r="H42" s="118">
        <f t="shared" si="3"/>
        <v>8.1932633130339938E-3</v>
      </c>
      <c r="I42" s="118">
        <f t="shared" si="4"/>
        <v>8.1932633130339934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f>VLOOKUP(A43,[2]Sheet1!$A:$B,2,)</f>
        <v>4.5045999999999999</v>
      </c>
      <c r="D43" s="115">
        <f>C43*0.04</f>
        <v>0.18018400000000001</v>
      </c>
      <c r="E43" s="116">
        <f t="shared" si="7"/>
        <v>4.3244160000000003</v>
      </c>
      <c r="F43" s="117">
        <f t="shared" si="2"/>
        <v>4.3244160000000003</v>
      </c>
      <c r="G43" s="112"/>
      <c r="H43" s="118">
        <f t="shared" si="3"/>
        <v>9.2498039041572222E-3</v>
      </c>
      <c r="I43" s="118">
        <f t="shared" si="4"/>
        <v>9.249803904157222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f>VLOOKUP(A44,[2]Sheet1!$A:$B,2,)</f>
        <v>5.1997</v>
      </c>
      <c r="D44" s="115">
        <f t="shared" ref="D44:D57" si="10">C44*0.04</f>
        <v>0.20798800000000001</v>
      </c>
      <c r="E44" s="116">
        <f t="shared" si="7"/>
        <v>4.9917119999999997</v>
      </c>
      <c r="F44" s="117">
        <f t="shared" si="2"/>
        <v>4.9917119999999997</v>
      </c>
      <c r="G44" s="112"/>
      <c r="H44" s="118">
        <f t="shared" si="3"/>
        <v>8.0132828175984716E-3</v>
      </c>
      <c r="I44" s="118">
        <f t="shared" si="4"/>
        <v>8.0132828175984709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f>VLOOKUP(A45,[2]Sheet1!$A:$B,2,)</f>
        <v>6.3527310000000003</v>
      </c>
      <c r="D45" s="115">
        <f t="shared" si="10"/>
        <v>0.25410924000000001</v>
      </c>
      <c r="E45" s="116">
        <f t="shared" si="7"/>
        <v>6.0986217600000003</v>
      </c>
      <c r="F45" s="117">
        <f t="shared" si="2"/>
        <v>6.0986217600000003</v>
      </c>
      <c r="G45" s="112"/>
      <c r="H45" s="118">
        <f t="shared" si="3"/>
        <v>6.5588589642260609E-3</v>
      </c>
      <c r="I45" s="118">
        <f t="shared" si="4"/>
        <v>6.5588589642260606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f>VLOOKUP(A46,[2]Sheet1!$A:$B,2,)</f>
        <v>6.4074</v>
      </c>
      <c r="D46" s="115">
        <f t="shared" si="10"/>
        <v>0.25629600000000002</v>
      </c>
      <c r="E46" s="116">
        <f t="shared" si="7"/>
        <v>6.1511040000000001</v>
      </c>
      <c r="F46" s="117">
        <f t="shared" si="2"/>
        <v>6.1511040000000001</v>
      </c>
      <c r="G46" s="112"/>
      <c r="H46" s="118">
        <f t="shared" si="3"/>
        <v>6.5028976912112069E-3</v>
      </c>
      <c r="I46" s="118">
        <f t="shared" si="4"/>
        <v>6.5028976912112064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f>VLOOKUP(A47,[2]Sheet1!$A:$B,2,)</f>
        <v>6.7515499999999999</v>
      </c>
      <c r="D47" s="115">
        <f t="shared" si="10"/>
        <v>0.27006200000000002</v>
      </c>
      <c r="E47" s="116">
        <f t="shared" si="7"/>
        <v>6.4814879999999997</v>
      </c>
      <c r="F47" s="117">
        <f t="shared" si="2"/>
        <v>6.4814879999999997</v>
      </c>
      <c r="G47" s="112"/>
      <c r="H47" s="118">
        <f t="shared" si="3"/>
        <v>6.1714223647409416E-3</v>
      </c>
      <c r="I47" s="118">
        <f t="shared" si="4"/>
        <v>6.1714223647409412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f>VLOOKUP(A48,[2]Sheet1!$A:$B,2,)</f>
        <v>6.7229999999999999</v>
      </c>
      <c r="D48" s="115">
        <f t="shared" si="10"/>
        <v>0.26891999999999999</v>
      </c>
      <c r="E48" s="116">
        <f t="shared" si="7"/>
        <v>6.4540800000000003</v>
      </c>
      <c r="F48" s="117">
        <f t="shared" si="2"/>
        <v>6.4540800000000003</v>
      </c>
      <c r="G48" s="112"/>
      <c r="H48" s="118">
        <f t="shared" si="3"/>
        <v>6.1976300262779616E-3</v>
      </c>
      <c r="I48" s="118">
        <f t="shared" si="4"/>
        <v>6.1976300262779613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f>VLOOKUP(A49,[2]Sheet1!$A:$B,2,)</f>
        <v>7.6424465000000001</v>
      </c>
      <c r="D49" s="115">
        <f t="shared" si="10"/>
        <v>0.30569785999999999</v>
      </c>
      <c r="E49" s="116">
        <f t="shared" si="7"/>
        <v>7.3367486399999997</v>
      </c>
      <c r="F49" s="117">
        <f t="shared" si="2"/>
        <v>7.3367486399999997</v>
      </c>
      <c r="G49" s="112"/>
      <c r="H49" s="118">
        <f t="shared" si="3"/>
        <v>5.4520063263336915E-3</v>
      </c>
      <c r="I49" s="118">
        <f t="shared" si="4"/>
        <v>5.4520063263336915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f>VLOOKUP(A50,[2]Sheet1!$A:$B,2,)</f>
        <v>7.9246654999999997</v>
      </c>
      <c r="D50" s="115">
        <f t="shared" si="10"/>
        <v>0.31698662</v>
      </c>
      <c r="E50" s="116">
        <f t="shared" si="7"/>
        <v>7.6076788799999999</v>
      </c>
      <c r="F50" s="117">
        <f t="shared" si="2"/>
        <v>7.6076788799999999</v>
      </c>
      <c r="G50" s="112"/>
      <c r="H50" s="118">
        <f t="shared" si="3"/>
        <v>5.2578454783569761E-3</v>
      </c>
      <c r="I50" s="118">
        <f t="shared" si="4"/>
        <v>5.2578454783569759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f>VLOOKUP(A51,[2]Sheet1!$A:$B,2,)</f>
        <v>7.8444000000000003</v>
      </c>
      <c r="D51" s="115">
        <f t="shared" si="10"/>
        <v>0.313776</v>
      </c>
      <c r="E51" s="116">
        <f t="shared" si="7"/>
        <v>7.5306240000000004</v>
      </c>
      <c r="F51" s="117">
        <f t="shared" si="2"/>
        <v>7.5306240000000004</v>
      </c>
      <c r="G51" s="112"/>
      <c r="H51" s="118">
        <f t="shared" si="3"/>
        <v>5.3116448251831483E-3</v>
      </c>
      <c r="I51" s="118">
        <f t="shared" si="4"/>
        <v>5.3116448251831478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f>VLOOKUP(A52,[2]Sheet1!$A:$B,2,)</f>
        <v>8.0890000000000004</v>
      </c>
      <c r="D52" s="115">
        <f t="shared" si="10"/>
        <v>0.32356000000000001</v>
      </c>
      <c r="E52" s="116">
        <f t="shared" si="7"/>
        <v>7.7654400000000008</v>
      </c>
      <c r="F52" s="117">
        <f t="shared" si="2"/>
        <v>7.7654400000000008</v>
      </c>
      <c r="G52" s="112"/>
      <c r="H52" s="118">
        <f t="shared" si="3"/>
        <v>5.1510281452177842E-3</v>
      </c>
      <c r="I52" s="118">
        <f t="shared" si="4"/>
        <v>5.1510281452177846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f>VLOOKUP(A53,[2]Sheet1!$A:$B,2,)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f>VLOOKUP(A54,[2]Sheet1!$A:$B,2,)</f>
        <v>9.2439999999999998</v>
      </c>
      <c r="D54" s="115">
        <f t="shared" si="10"/>
        <v>0.36975999999999998</v>
      </c>
      <c r="E54" s="116">
        <f t="shared" si="7"/>
        <v>8.8742400000000004</v>
      </c>
      <c r="F54" s="117">
        <f t="shared" si="2"/>
        <v>8.8742400000000004</v>
      </c>
      <c r="G54" s="112"/>
      <c r="H54" s="118">
        <f t="shared" si="3"/>
        <v>4.5074282417423839E-3</v>
      </c>
      <c r="I54" s="118">
        <f t="shared" si="4"/>
        <v>4.5074282417423834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f>VLOOKUP(A55,[2]Sheet1!$A:$B,2,)</f>
        <v>9.2539999999999996</v>
      </c>
      <c r="D55" s="115">
        <f t="shared" si="10"/>
        <v>0.37015999999999999</v>
      </c>
      <c r="E55" s="116">
        <f t="shared" si="7"/>
        <v>8.8838399999999993</v>
      </c>
      <c r="F55" s="117">
        <f t="shared" si="2"/>
        <v>8.8838399999999993</v>
      </c>
      <c r="G55" s="112"/>
      <c r="H55" s="118">
        <f t="shared" si="3"/>
        <v>4.5025574526331019E-3</v>
      </c>
      <c r="I55" s="118">
        <f t="shared" si="4"/>
        <v>4.502557452633102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f>VLOOKUP(A56,[2]Sheet1!$A:$B,2,)</f>
        <v>9.3788</v>
      </c>
      <c r="D56" s="115">
        <f t="shared" si="10"/>
        <v>0.37515199999999999</v>
      </c>
      <c r="E56" s="116">
        <f t="shared" si="7"/>
        <v>9.0036480000000001</v>
      </c>
      <c r="F56" s="117">
        <f t="shared" si="2"/>
        <v>9.0036480000000001</v>
      </c>
      <c r="G56" s="112"/>
      <c r="H56" s="118">
        <f t="shared" si="3"/>
        <v>4.4426436928676066E-3</v>
      </c>
      <c r="I56" s="118">
        <f t="shared" si="4"/>
        <v>4.4426436928676063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f>VLOOKUP(A57,[2]Sheet1!$A:$B,2,)</f>
        <v>9.5114000000000001</v>
      </c>
      <c r="D57" s="115">
        <f t="shared" si="10"/>
        <v>0.38045600000000002</v>
      </c>
      <c r="E57" s="116">
        <f t="shared" si="7"/>
        <v>9.1309439999999995</v>
      </c>
      <c r="F57" s="117">
        <f t="shared" si="2"/>
        <v>9.1309439999999995</v>
      </c>
      <c r="G57" s="112"/>
      <c r="H57" s="118">
        <f t="shared" si="3"/>
        <v>4.3807080626055844E-3</v>
      </c>
      <c r="I57" s="118">
        <f t="shared" si="4"/>
        <v>4.3807080626055841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f>VLOOKUP(A58,[2]Sheet1!$A:$B,2,)</f>
        <v>11.52</v>
      </c>
      <c r="D58" s="115">
        <f>C58*0.045</f>
        <v>0.51839999999999997</v>
      </c>
      <c r="E58" s="116">
        <f t="shared" si="7"/>
        <v>11.0016</v>
      </c>
      <c r="F58" s="117">
        <f t="shared" si="2"/>
        <v>11.0016</v>
      </c>
      <c r="G58" s="112"/>
      <c r="H58" s="118">
        <f t="shared" si="3"/>
        <v>4.090314136125664E-3</v>
      </c>
      <c r="I58" s="118">
        <f t="shared" si="4"/>
        <v>4.0903141361256639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f>VLOOKUP(A59,[2]Sheet1!$A:$B,2,)</f>
        <v>11.25</v>
      </c>
      <c r="D59" s="115">
        <f t="shared" ref="D59:D69" si="11">C59*0.045</f>
        <v>0.50624999999999998</v>
      </c>
      <c r="E59" s="116">
        <f t="shared" si="7"/>
        <v>10.74375</v>
      </c>
      <c r="F59" s="117">
        <f t="shared" si="2"/>
        <v>10.74375</v>
      </c>
      <c r="G59" s="112"/>
      <c r="H59" s="118">
        <f t="shared" si="3"/>
        <v>4.1884816753926662E-3</v>
      </c>
      <c r="I59" s="118">
        <f t="shared" si="4"/>
        <v>4.1884816753926666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f>VLOOKUP(A60,[2]Sheet1!$A:$B,2,)</f>
        <v>13.418041000000001</v>
      </c>
      <c r="D60" s="115">
        <f t="shared" si="11"/>
        <v>0.60381184499999996</v>
      </c>
      <c r="E60" s="116">
        <f t="shared" si="7"/>
        <v>12.814229155000001</v>
      </c>
      <c r="F60" s="117">
        <f t="shared" si="2"/>
        <v>12.814229155000001</v>
      </c>
      <c r="G60" s="112"/>
      <c r="H60" s="118">
        <f t="shared" si="3"/>
        <v>3.5117211855417302E-3</v>
      </c>
      <c r="I60" s="118">
        <f t="shared" si="4"/>
        <v>3.5117211855417301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f>VLOOKUP(A61,[2]Sheet1!$A:$B,2,)</f>
        <v>14.426399999999999</v>
      </c>
      <c r="D61" s="115">
        <f t="shared" si="11"/>
        <v>0.64918799999999999</v>
      </c>
      <c r="E61" s="116">
        <f t="shared" si="7"/>
        <v>13.777211999999999</v>
      </c>
      <c r="F61" s="117">
        <f t="shared" si="2"/>
        <v>13.777211999999999</v>
      </c>
      <c r="G61" s="112"/>
      <c r="H61" s="118">
        <f t="shared" si="3"/>
        <v>3.2662631597742686E-3</v>
      </c>
      <c r="I61" s="118">
        <f t="shared" si="4"/>
        <v>3.2662631597742688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f>VLOOKUP(A62,[2]Sheet1!$A:$B,2,)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f>VLOOKUP(A63,[2]Sheet1!$A:$B,2,)</f>
        <v>16.157298999999998</v>
      </c>
      <c r="D63" s="115">
        <f t="shared" si="11"/>
        <v>0.7270784549999999</v>
      </c>
      <c r="E63" s="116">
        <f t="shared" si="7"/>
        <v>15.430220544999999</v>
      </c>
      <c r="F63" s="117">
        <f t="shared" si="2"/>
        <v>15.430220544999999</v>
      </c>
      <c r="G63" s="112"/>
      <c r="H63" s="118">
        <f t="shared" si="3"/>
        <v>2.9163549457225241E-3</v>
      </c>
      <c r="I63" s="118">
        <f t="shared" si="4"/>
        <v>2.916354945722524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f>VLOOKUP(A64,[2]Sheet1!$A:$B,2,)</f>
        <v>16.146699999999999</v>
      </c>
      <c r="D64" s="115">
        <f t="shared" si="11"/>
        <v>0.7266014999999999</v>
      </c>
      <c r="E64" s="116">
        <f t="shared" si="7"/>
        <v>15.4200985</v>
      </c>
      <c r="F64" s="117">
        <f t="shared" si="2"/>
        <v>15.4200985</v>
      </c>
      <c r="G64" s="112"/>
      <c r="H64" s="118">
        <f t="shared" si="3"/>
        <v>2.9182692963991078E-3</v>
      </c>
      <c r="I64" s="118">
        <f t="shared" si="4"/>
        <v>2.9182692963991079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f>VLOOKUP(A65,[2]Sheet1!$A:$B,2,)</f>
        <v>16.161100000000001</v>
      </c>
      <c r="D65" s="115">
        <f t="shared" si="11"/>
        <v>0.72724949999999999</v>
      </c>
      <c r="E65" s="116">
        <f t="shared" si="7"/>
        <v>15.433850500000002</v>
      </c>
      <c r="F65" s="117">
        <f t="shared" si="2"/>
        <v>15.433850500000002</v>
      </c>
      <c r="G65" s="112"/>
      <c r="H65" s="118">
        <f t="shared" si="3"/>
        <v>2.9156690354101775E-3</v>
      </c>
      <c r="I65" s="118">
        <f t="shared" si="4"/>
        <v>2.9156690354101773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f>VLOOKUP(A66,[2]Sheet1!$A:$B,2,)</f>
        <v>16.161100000000001</v>
      </c>
      <c r="D66" s="115">
        <f t="shared" si="11"/>
        <v>0.72724949999999999</v>
      </c>
      <c r="E66" s="116">
        <f t="shared" si="7"/>
        <v>15.433850500000002</v>
      </c>
      <c r="F66" s="117">
        <f t="shared" si="2"/>
        <v>15.433850500000002</v>
      </c>
      <c r="G66" s="112"/>
      <c r="H66" s="118">
        <f t="shared" si="3"/>
        <v>2.9156690354101775E-3</v>
      </c>
      <c r="I66" s="118">
        <f t="shared" si="4"/>
        <v>2.9156690354101773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f>VLOOKUP(A67,[2]Sheet1!$A:$B,2,)</f>
        <v>16.901800000000001</v>
      </c>
      <c r="D67" s="115">
        <f t="shared" si="11"/>
        <v>0.76058100000000006</v>
      </c>
      <c r="E67" s="116">
        <f t="shared" si="7"/>
        <v>16.141219000000003</v>
      </c>
      <c r="F67" s="117">
        <f t="shared" ref="F67:F130" si="12">E67</f>
        <v>16.141219000000003</v>
      </c>
      <c r="G67" s="112"/>
      <c r="H67" s="118">
        <f t="shared" ref="H67:H130" si="13">(1/E67)-(1/C67)</f>
        <v>2.7878935289831486E-3</v>
      </c>
      <c r="I67" s="118">
        <f t="shared" ref="I67:I130" si="14">H67*1000</f>
        <v>2.7878935289831484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f>VLOOKUP(A68,[2]Sheet1!$A:$B,2,)</f>
        <v>17.112217000000001</v>
      </c>
      <c r="D68" s="115">
        <f t="shared" si="11"/>
        <v>0.770049765</v>
      </c>
      <c r="E68" s="116">
        <f t="shared" si="7"/>
        <v>16.342167235000002</v>
      </c>
      <c r="F68" s="117">
        <f t="shared" si="12"/>
        <v>16.342167235000002</v>
      </c>
      <c r="G68" s="112"/>
      <c r="H68" s="118">
        <f t="shared" si="13"/>
        <v>2.7536127462717136E-3</v>
      </c>
      <c r="I68" s="118">
        <f t="shared" si="14"/>
        <v>2.7536127462717137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f>VLOOKUP(A69,[2]Sheet1!$A:$B,2,)</f>
        <v>18.949604000000001</v>
      </c>
      <c r="D69" s="115">
        <f t="shared" si="11"/>
        <v>0.85273217999999995</v>
      </c>
      <c r="E69" s="116">
        <f t="shared" si="7"/>
        <v>18.09687182</v>
      </c>
      <c r="F69" s="117">
        <f t="shared" si="12"/>
        <v>18.09687182</v>
      </c>
      <c r="G69" s="112"/>
      <c r="H69" s="118">
        <f t="shared" si="13"/>
        <v>2.4866176015164998E-3</v>
      </c>
      <c r="I69" s="118">
        <f t="shared" si="14"/>
        <v>2.4866176015164996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f>VLOOKUP(A70,[2]Sheet1!$A:$B,2,)</f>
        <v>20.742999999999999</v>
      </c>
      <c r="D70" s="115">
        <f>C70*0.05</f>
        <v>1.03715</v>
      </c>
      <c r="E70" s="116">
        <f t="shared" si="7"/>
        <v>19.705849999999998</v>
      </c>
      <c r="F70" s="117">
        <f t="shared" si="12"/>
        <v>19.705849999999998</v>
      </c>
      <c r="G70" s="112"/>
      <c r="H70" s="118">
        <f t="shared" si="13"/>
        <v>2.5373175985811333E-3</v>
      </c>
      <c r="I70" s="118">
        <f t="shared" si="14"/>
        <v>2.5373175985811334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f>VLOOKUP(A71,[2]Sheet1!$A:$B,2,)</f>
        <v>21.223053</v>
      </c>
      <c r="D71" s="115">
        <f t="shared" ref="D71:D134" si="15">C71*0.05</f>
        <v>1.0611526500000001</v>
      </c>
      <c r="E71" s="116">
        <f t="shared" si="7"/>
        <v>20.16190035</v>
      </c>
      <c r="F71" s="117">
        <f t="shared" si="12"/>
        <v>20.16190035</v>
      </c>
      <c r="G71" s="112"/>
      <c r="H71" s="118">
        <f t="shared" si="13"/>
        <v>2.4799249640175894E-3</v>
      </c>
      <c r="I71" s="118">
        <f t="shared" si="14"/>
        <v>2.4799249640175893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f>VLOOKUP(A72,[2]Sheet1!$A:$B,2,)</f>
        <v>22.763698999999999</v>
      </c>
      <c r="D72" s="115">
        <f t="shared" si="15"/>
        <v>1.1381849500000001</v>
      </c>
      <c r="E72" s="116">
        <f t="shared" si="7"/>
        <v>21.62551405</v>
      </c>
      <c r="F72" s="117">
        <f t="shared" si="12"/>
        <v>21.62551405</v>
      </c>
      <c r="G72" s="112"/>
      <c r="H72" s="118">
        <f t="shared" si="13"/>
        <v>2.3120837675532635E-3</v>
      </c>
      <c r="I72" s="118">
        <f t="shared" si="14"/>
        <v>2.3120837675532635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f>VLOOKUP(A73,[2]Sheet1!$A:$B,2,)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f>VLOOKUP(A74,[2]Sheet1!$A:$B,2,)</f>
        <v>26.864992000000001</v>
      </c>
      <c r="D74" s="115">
        <f t="shared" si="15"/>
        <v>1.3432496</v>
      </c>
      <c r="E74" s="116">
        <f t="shared" si="7"/>
        <v>25.521742400000001</v>
      </c>
      <c r="F74" s="117">
        <f t="shared" si="12"/>
        <v>25.521742400000001</v>
      </c>
      <c r="G74" s="112"/>
      <c r="H74" s="118">
        <f t="shared" si="13"/>
        <v>1.9591138887131779E-3</v>
      </c>
      <c r="I74" s="118">
        <f t="shared" si="14"/>
        <v>1.9591138887131778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f>VLOOKUP(A75,[2]Sheet1!$A:$B,2,)</f>
        <v>31.869910999999998</v>
      </c>
      <c r="D75" s="115">
        <f t="shared" si="15"/>
        <v>1.5934955500000001</v>
      </c>
      <c r="E75" s="116">
        <f t="shared" si="7"/>
        <v>30.276415449999998</v>
      </c>
      <c r="F75" s="117">
        <f t="shared" si="12"/>
        <v>30.276415449999998</v>
      </c>
      <c r="G75" s="112"/>
      <c r="H75" s="118">
        <f t="shared" si="13"/>
        <v>1.6514504526657856E-3</v>
      </c>
      <c r="I75" s="118">
        <f t="shared" si="14"/>
        <v>1.6514504526657856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f>VLOOKUP(A76,[2]Sheet1!$A:$B,2,)</f>
        <v>32.909999999999997</v>
      </c>
      <c r="D76" s="115">
        <f t="shared" si="15"/>
        <v>1.6455</v>
      </c>
      <c r="E76" s="116">
        <f t="shared" si="7"/>
        <v>31.264499999999998</v>
      </c>
      <c r="F76" s="117">
        <f t="shared" si="12"/>
        <v>31.264499999999998</v>
      </c>
      <c r="G76" s="112"/>
      <c r="H76" s="118">
        <f t="shared" si="13"/>
        <v>1.5992579443138352E-3</v>
      </c>
      <c r="I76" s="118">
        <f t="shared" si="14"/>
        <v>1.5992579443138353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f>VLOOKUP(A77,[2]Sheet1!$A:$B,2,)</f>
        <v>36.658560000000001</v>
      </c>
      <c r="D77" s="115">
        <f t="shared" si="15"/>
        <v>1.8329280000000001</v>
      </c>
      <c r="E77" s="116">
        <f t="shared" si="7"/>
        <v>34.825631999999999</v>
      </c>
      <c r="F77" s="117">
        <f t="shared" si="12"/>
        <v>34.825631999999999</v>
      </c>
      <c r="G77" s="112"/>
      <c r="H77" s="118">
        <f t="shared" si="13"/>
        <v>1.435724124116397E-3</v>
      </c>
      <c r="I77" s="118">
        <f t="shared" si="14"/>
        <v>1.4357241241163972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f>VLOOKUP(A78,[2]Sheet1!$A:$B,2,)</f>
        <v>37.867263999999999</v>
      </c>
      <c r="D78" s="115">
        <f t="shared" si="15"/>
        <v>1.8933632</v>
      </c>
      <c r="E78" s="116">
        <f t="shared" ref="E78:E141" si="16">C78-D78</f>
        <v>35.973900799999996</v>
      </c>
      <c r="F78" s="117">
        <f t="shared" si="12"/>
        <v>35.973900799999996</v>
      </c>
      <c r="G78" s="112"/>
      <c r="H78" s="118">
        <f t="shared" si="13"/>
        <v>1.3898965329887172E-3</v>
      </c>
      <c r="I78" s="118">
        <f t="shared" si="14"/>
        <v>1.3898965329887172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f>VLOOKUP(A79,[2]Sheet1!$A:$B,2,)</f>
        <v>40.212307000000003</v>
      </c>
      <c r="D79" s="115">
        <f t="shared" si="15"/>
        <v>2.0106153500000001</v>
      </c>
      <c r="E79" s="116">
        <f t="shared" si="16"/>
        <v>38.201691650000001</v>
      </c>
      <c r="F79" s="117">
        <f t="shared" si="12"/>
        <v>38.201691650000001</v>
      </c>
      <c r="G79" s="112"/>
      <c r="H79" s="118">
        <f t="shared" si="13"/>
        <v>1.3088425627350471E-3</v>
      </c>
      <c r="I79" s="118">
        <f t="shared" si="14"/>
        <v>1.3088425627350471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f>VLOOKUP(A80,[2]Sheet1!$A:$B,2,)</f>
        <v>40.11</v>
      </c>
      <c r="D80" s="115">
        <f t="shared" si="15"/>
        <v>2.0055000000000001</v>
      </c>
      <c r="E80" s="116">
        <f t="shared" si="16"/>
        <v>38.104500000000002</v>
      </c>
      <c r="F80" s="117">
        <f t="shared" si="12"/>
        <v>38.104500000000002</v>
      </c>
      <c r="G80" s="112"/>
      <c r="H80" s="118">
        <f t="shared" si="13"/>
        <v>1.3121809760002108E-3</v>
      </c>
      <c r="I80" s="118">
        <f t="shared" si="14"/>
        <v>1.3121809760002108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f>VLOOKUP(A81,[2]Sheet1!$A:$B,2,)</f>
        <v>44.658999999999999</v>
      </c>
      <c r="D81" s="115">
        <f t="shared" si="15"/>
        <v>2.2329500000000002</v>
      </c>
      <c r="E81" s="116">
        <f t="shared" si="16"/>
        <v>42.426049999999996</v>
      </c>
      <c r="F81" s="117">
        <f t="shared" si="12"/>
        <v>42.426049999999996</v>
      </c>
      <c r="G81" s="112"/>
      <c r="H81" s="118">
        <f t="shared" si="13"/>
        <v>1.1785212151496569E-3</v>
      </c>
      <c r="I81" s="118">
        <f t="shared" si="14"/>
        <v>1.1785212151496569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f>VLOOKUP(A82,[2]Sheet1!$A:$B,2,)</f>
        <v>48.351199999999999</v>
      </c>
      <c r="D82" s="115">
        <f t="shared" si="15"/>
        <v>2.4175599999999999</v>
      </c>
      <c r="E82" s="116">
        <f t="shared" si="16"/>
        <v>45.933639999999997</v>
      </c>
      <c r="F82" s="117">
        <f t="shared" si="12"/>
        <v>45.933639999999997</v>
      </c>
      <c r="G82" s="112"/>
      <c r="H82" s="118">
        <f t="shared" si="13"/>
        <v>1.0885268400240011E-3</v>
      </c>
      <c r="I82" s="118">
        <f t="shared" si="14"/>
        <v>1.0885268400240011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f>VLOOKUP(A83,[2]Sheet1!$A:$B,2,)</f>
        <v>47.346600000000002</v>
      </c>
      <c r="D83" s="115">
        <f t="shared" si="15"/>
        <v>2.3673300000000004</v>
      </c>
      <c r="E83" s="116">
        <f t="shared" si="16"/>
        <v>44.97927</v>
      </c>
      <c r="F83" s="117">
        <f t="shared" si="12"/>
        <v>44.97927</v>
      </c>
      <c r="G83" s="112"/>
      <c r="H83" s="118">
        <f t="shared" si="13"/>
        <v>1.1116231988647224E-3</v>
      </c>
      <c r="I83" s="118">
        <f t="shared" si="14"/>
        <v>1.1116231988647223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f>VLOOKUP(A84,[2]Sheet1!$A:$B,2,)</f>
        <v>50.93</v>
      </c>
      <c r="D84" s="115">
        <f t="shared" si="15"/>
        <v>2.5465</v>
      </c>
      <c r="E84" s="116">
        <f t="shared" si="16"/>
        <v>48.383499999999998</v>
      </c>
      <c r="F84" s="117">
        <f t="shared" si="12"/>
        <v>48.383499999999998</v>
      </c>
      <c r="G84" s="112"/>
      <c r="H84" s="118">
        <f t="shared" si="13"/>
        <v>1.033410150154495E-3</v>
      </c>
      <c r="I84" s="118">
        <f t="shared" si="14"/>
        <v>1.033410150154495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f>VLOOKUP(A85,[2]Sheet1!$A:$B,2,)</f>
        <v>52.564300000000003</v>
      </c>
      <c r="D85" s="115">
        <f t="shared" si="15"/>
        <v>2.6282150000000004</v>
      </c>
      <c r="E85" s="116">
        <f t="shared" si="16"/>
        <v>49.936085000000006</v>
      </c>
      <c r="F85" s="117">
        <f t="shared" si="12"/>
        <v>49.936085000000006</v>
      </c>
      <c r="G85" s="112"/>
      <c r="H85" s="118">
        <f t="shared" si="13"/>
        <v>1.0012799361423692E-3</v>
      </c>
      <c r="I85" s="118">
        <f t="shared" si="14"/>
        <v>1.0012799361423692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f>VLOOKUP(A86,[2]Sheet1!$A:$B,2,)</f>
        <v>58.3185</v>
      </c>
      <c r="D86" s="115">
        <f t="shared" si="15"/>
        <v>2.9159250000000001</v>
      </c>
      <c r="E86" s="116">
        <f t="shared" si="16"/>
        <v>55.402574999999999</v>
      </c>
      <c r="F86" s="117">
        <f t="shared" si="12"/>
        <v>55.402574999999999</v>
      </c>
      <c r="G86" s="112"/>
      <c r="H86" s="118">
        <f t="shared" si="13"/>
        <v>9.0248512817319576E-4</v>
      </c>
      <c r="I86" s="118">
        <f t="shared" si="14"/>
        <v>0.90248512817319582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f>VLOOKUP(A87,[2]Sheet1!$A:$B,2,)</f>
        <v>61.767001999999998</v>
      </c>
      <c r="D87" s="115">
        <f t="shared" si="15"/>
        <v>3.0883501</v>
      </c>
      <c r="E87" s="116">
        <f t="shared" si="16"/>
        <v>58.678651899999998</v>
      </c>
      <c r="F87" s="117">
        <f t="shared" si="12"/>
        <v>58.678651899999998</v>
      </c>
      <c r="G87" s="112"/>
      <c r="H87" s="118">
        <f t="shared" si="13"/>
        <v>8.5209864884438352E-4</v>
      </c>
      <c r="I87" s="118">
        <f t="shared" si="14"/>
        <v>0.85209864884438358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f>VLOOKUP(A88,[2]Sheet1!$A:$B,2,)</f>
        <v>63.688084000000003</v>
      </c>
      <c r="D88" s="115">
        <f t="shared" si="15"/>
        <v>3.1844042000000004</v>
      </c>
      <c r="E88" s="116">
        <f t="shared" si="16"/>
        <v>60.5036798</v>
      </c>
      <c r="F88" s="117">
        <f t="shared" si="12"/>
        <v>60.5036798</v>
      </c>
      <c r="G88" s="112"/>
      <c r="H88" s="118">
        <f t="shared" si="13"/>
        <v>8.2639601699069018E-4</v>
      </c>
      <c r="I88" s="118">
        <f t="shared" si="14"/>
        <v>0.82639601699069021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f>VLOOKUP(A89,[2]Sheet1!$A:$B,2,)</f>
        <v>64.849999999999994</v>
      </c>
      <c r="D89" s="115">
        <f t="shared" si="15"/>
        <v>3.2424999999999997</v>
      </c>
      <c r="E89" s="116">
        <f t="shared" si="16"/>
        <v>61.607499999999995</v>
      </c>
      <c r="F89" s="117">
        <f t="shared" si="12"/>
        <v>61.607499999999995</v>
      </c>
      <c r="G89" s="112"/>
      <c r="H89" s="118">
        <f t="shared" si="13"/>
        <v>8.1158949803189495E-4</v>
      </c>
      <c r="I89" s="118">
        <f t="shared" si="14"/>
        <v>0.81158949803189495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f>VLOOKUP(A90,[2]Sheet1!$A:$B,2,)</f>
        <v>72.89</v>
      </c>
      <c r="D90" s="115">
        <f t="shared" si="15"/>
        <v>3.6445000000000003</v>
      </c>
      <c r="E90" s="116">
        <f t="shared" si="16"/>
        <v>69.245500000000007</v>
      </c>
      <c r="F90" s="117">
        <f t="shared" si="12"/>
        <v>69.245500000000007</v>
      </c>
      <c r="G90" s="112"/>
      <c r="H90" s="118">
        <f t="shared" si="13"/>
        <v>7.220685820739231E-4</v>
      </c>
      <c r="I90" s="118">
        <f t="shared" si="14"/>
        <v>0.7220685820739231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f>VLOOKUP(A91,[2]Sheet1!$A:$B,2,)</f>
        <v>83.77</v>
      </c>
      <c r="D91" s="115">
        <f t="shared" si="15"/>
        <v>4.1885000000000003</v>
      </c>
      <c r="E91" s="116">
        <f t="shared" si="16"/>
        <v>79.581499999999991</v>
      </c>
      <c r="F91" s="117">
        <f t="shared" si="12"/>
        <v>79.581499999999991</v>
      </c>
      <c r="G91" s="112"/>
      <c r="H91" s="118">
        <f t="shared" si="13"/>
        <v>6.2828672492979028E-4</v>
      </c>
      <c r="I91" s="118">
        <f t="shared" si="14"/>
        <v>0.62828672492979032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f>VLOOKUP(A92,[2]Sheet1!$A:$B,2,)</f>
        <v>79.64</v>
      </c>
      <c r="D92" s="115">
        <f t="shared" si="15"/>
        <v>3.9820000000000002</v>
      </c>
      <c r="E92" s="116">
        <f t="shared" si="16"/>
        <v>75.658000000000001</v>
      </c>
      <c r="F92" s="117">
        <f t="shared" si="12"/>
        <v>75.658000000000001</v>
      </c>
      <c r="G92" s="112"/>
      <c r="H92" s="118">
        <f t="shared" si="13"/>
        <v>6.6086864574797094E-4</v>
      </c>
      <c r="I92" s="118">
        <f t="shared" si="14"/>
        <v>0.66086864574797088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f>VLOOKUP(A93,[2]Sheet1!$A:$B,2,)</f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f>VLOOKUP(A94,[2]Sheet1!$A:$B,2,)</f>
        <v>95.704999999999998</v>
      </c>
      <c r="D94" s="115">
        <f t="shared" si="15"/>
        <v>4.7852500000000004</v>
      </c>
      <c r="E94" s="116">
        <f t="shared" si="16"/>
        <v>90.919749999999993</v>
      </c>
      <c r="F94" s="117">
        <f t="shared" si="12"/>
        <v>90.919749999999993</v>
      </c>
      <c r="G94" s="112"/>
      <c r="H94" s="118">
        <f t="shared" si="13"/>
        <v>5.4993552006027402E-4</v>
      </c>
      <c r="I94" s="118">
        <f t="shared" si="14"/>
        <v>0.54993552006027402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f>VLOOKUP(A95,[2]Sheet1!$A:$B,2,)</f>
        <v>95.742500000000007</v>
      </c>
      <c r="D95" s="115">
        <f t="shared" si="15"/>
        <v>4.7871250000000005</v>
      </c>
      <c r="E95" s="116">
        <f t="shared" si="16"/>
        <v>90.955375000000004</v>
      </c>
      <c r="F95" s="117">
        <f t="shared" si="12"/>
        <v>90.955375000000004</v>
      </c>
      <c r="G95" s="112"/>
      <c r="H95" s="118">
        <f t="shared" si="13"/>
        <v>5.4972012374199936E-4</v>
      </c>
      <c r="I95" s="118">
        <f t="shared" si="14"/>
        <v>0.5497201237419993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f>VLOOKUP(A96,[2]Sheet1!$A:$B,2,)</f>
        <v>94.501959999999997</v>
      </c>
      <c r="D96" s="115">
        <f t="shared" si="15"/>
        <v>4.725098</v>
      </c>
      <c r="E96" s="116">
        <f t="shared" si="16"/>
        <v>89.776861999999994</v>
      </c>
      <c r="F96" s="117">
        <f t="shared" si="12"/>
        <v>89.776861999999994</v>
      </c>
      <c r="G96" s="112"/>
      <c r="H96" s="118">
        <f t="shared" si="13"/>
        <v>5.5693637409603459E-4</v>
      </c>
      <c r="I96" s="118">
        <f t="shared" si="14"/>
        <v>0.55693637409603458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f>VLOOKUP(A97,[2]Sheet1!$A:$B,2,)</f>
        <v>100.645805</v>
      </c>
      <c r="D97" s="115">
        <f t="shared" si="15"/>
        <v>5.03229025</v>
      </c>
      <c r="E97" s="116">
        <f t="shared" si="16"/>
        <v>95.613514749999993</v>
      </c>
      <c r="F97" s="117">
        <f t="shared" si="12"/>
        <v>95.613514749999993</v>
      </c>
      <c r="G97" s="112"/>
      <c r="H97" s="118">
        <f t="shared" si="13"/>
        <v>5.2293862568209698E-4</v>
      </c>
      <c r="I97" s="118">
        <f t="shared" si="14"/>
        <v>0.52293862568209692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f>VLOOKUP(A98,[2]Sheet1!$A:$B,2,)</f>
        <v>102.27252</v>
      </c>
      <c r="D98" s="115">
        <f t="shared" si="15"/>
        <v>5.113626</v>
      </c>
      <c r="E98" s="116">
        <f t="shared" si="16"/>
        <v>97.158894000000004</v>
      </c>
      <c r="F98" s="117">
        <f t="shared" si="12"/>
        <v>97.158894000000004</v>
      </c>
      <c r="G98" s="112"/>
      <c r="H98" s="118">
        <f t="shared" si="13"/>
        <v>5.1462092600601181E-4</v>
      </c>
      <c r="I98" s="118">
        <f t="shared" si="14"/>
        <v>0.51462092600601184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f>VLOOKUP(A99,[2]Sheet1!$A:$B,2,)</f>
        <v>116.675995</v>
      </c>
      <c r="D99" s="115">
        <f t="shared" si="15"/>
        <v>5.8337997500000007</v>
      </c>
      <c r="E99" s="116">
        <f t="shared" si="16"/>
        <v>110.84219525</v>
      </c>
      <c r="F99" s="117">
        <f t="shared" si="12"/>
        <v>110.84219525</v>
      </c>
      <c r="G99" s="112"/>
      <c r="H99" s="118">
        <f t="shared" si="13"/>
        <v>4.5109175154125179E-4</v>
      </c>
      <c r="I99" s="118">
        <f t="shared" si="14"/>
        <v>0.45109175154125181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f>VLOOKUP(A100,[2]Sheet1!$A:$B,2,)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f>VLOOKUP(A101,[2]Sheet1!$A:$B,2,)</f>
        <v>122.8</v>
      </c>
      <c r="D101" s="115">
        <f t="shared" si="15"/>
        <v>6.1400000000000006</v>
      </c>
      <c r="E101" s="116">
        <f t="shared" si="16"/>
        <v>116.66</v>
      </c>
      <c r="F101" s="117">
        <f t="shared" si="12"/>
        <v>116.66</v>
      </c>
      <c r="G101" s="112"/>
      <c r="H101" s="118">
        <f t="shared" si="13"/>
        <v>4.2859591976684465E-4</v>
      </c>
      <c r="I101" s="118">
        <f t="shared" si="14"/>
        <v>0.42859591976684464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f>VLOOKUP(A102,[2]Sheet1!$A:$B,2,)</f>
        <v>121.56</v>
      </c>
      <c r="D102" s="115">
        <f t="shared" si="15"/>
        <v>6.0780000000000003</v>
      </c>
      <c r="E102" s="116">
        <f t="shared" si="16"/>
        <v>115.482</v>
      </c>
      <c r="F102" s="117">
        <f t="shared" si="12"/>
        <v>115.482</v>
      </c>
      <c r="G102" s="112"/>
      <c r="H102" s="118">
        <f t="shared" si="13"/>
        <v>4.3296790841862789E-4</v>
      </c>
      <c r="I102" s="118">
        <f t="shared" si="14"/>
        <v>0.43296790841862787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f>VLOOKUP(A103,[2]Sheet1!$A:$B,2,)</f>
        <v>129.21458000000001</v>
      </c>
      <c r="D103" s="115">
        <f t="shared" si="15"/>
        <v>6.4607290000000006</v>
      </c>
      <c r="E103" s="116">
        <f t="shared" si="16"/>
        <v>122.75385100000001</v>
      </c>
      <c r="F103" s="117">
        <f t="shared" si="12"/>
        <v>122.75385100000001</v>
      </c>
      <c r="G103" s="112"/>
      <c r="H103" s="118">
        <f t="shared" si="13"/>
        <v>4.0731919685354796E-4</v>
      </c>
      <c r="I103" s="118">
        <f t="shared" si="14"/>
        <v>0.40731919685354795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f>VLOOKUP(A104,[2]Sheet1!$A:$B,2,)</f>
        <v>131.23009999999999</v>
      </c>
      <c r="D104" s="115">
        <f t="shared" si="15"/>
        <v>6.5615050000000004</v>
      </c>
      <c r="E104" s="116">
        <f t="shared" si="16"/>
        <v>124.668595</v>
      </c>
      <c r="F104" s="117">
        <f t="shared" si="12"/>
        <v>124.668595</v>
      </c>
      <c r="G104" s="112"/>
      <c r="H104" s="118">
        <f t="shared" si="13"/>
        <v>4.0106331510353539E-4</v>
      </c>
      <c r="I104" s="118">
        <f t="shared" si="14"/>
        <v>0.40106331510353538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f>VLOOKUP(A105,[2]Sheet1!$A:$B,2,)</f>
        <v>133.03435999999999</v>
      </c>
      <c r="D105" s="115">
        <f t="shared" si="15"/>
        <v>6.6517179999999998</v>
      </c>
      <c r="E105" s="116">
        <f t="shared" si="16"/>
        <v>126.38264199999999</v>
      </c>
      <c r="F105" s="117">
        <f t="shared" si="12"/>
        <v>126.38264199999999</v>
      </c>
      <c r="G105" s="112"/>
      <c r="H105" s="118">
        <f t="shared" si="13"/>
        <v>3.9562394968764743E-4</v>
      </c>
      <c r="I105" s="118">
        <f t="shared" si="14"/>
        <v>0.39562394968764741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f>VLOOKUP(A106,[2]Sheet1!$A:$B,2,)</f>
        <v>153.18799000000001</v>
      </c>
      <c r="D106" s="115">
        <f t="shared" si="15"/>
        <v>7.659399500000001</v>
      </c>
      <c r="E106" s="116">
        <f t="shared" si="16"/>
        <v>145.52859050000001</v>
      </c>
      <c r="F106" s="117">
        <f t="shared" si="12"/>
        <v>145.52859050000001</v>
      </c>
      <c r="G106" s="112"/>
      <c r="H106" s="118">
        <f t="shared" si="13"/>
        <v>3.4357509976707962E-4</v>
      </c>
      <c r="I106" s="118">
        <f t="shared" si="14"/>
        <v>0.34357509976707962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f>VLOOKUP(A107,[2]Sheet1!$A:$B,2,)</f>
        <v>158.48375999999999</v>
      </c>
      <c r="D107" s="115">
        <f t="shared" si="15"/>
        <v>7.924188</v>
      </c>
      <c r="E107" s="116">
        <f t="shared" si="16"/>
        <v>150.559572</v>
      </c>
      <c r="F107" s="117">
        <f t="shared" si="12"/>
        <v>150.559572</v>
      </c>
      <c r="G107" s="112"/>
      <c r="H107" s="118">
        <f t="shared" si="13"/>
        <v>3.320944615862742E-4</v>
      </c>
      <c r="I107" s="118">
        <f t="shared" si="14"/>
        <v>0.3320944615862742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f>VLOOKUP(A108,[2]Sheet1!$A:$B,2,)</f>
        <v>161.90329</v>
      </c>
      <c r="D108" s="115">
        <f t="shared" si="15"/>
        <v>8.095164500000001</v>
      </c>
      <c r="E108" s="116">
        <f t="shared" si="16"/>
        <v>153.80812549999999</v>
      </c>
      <c r="F108" s="117">
        <f t="shared" si="12"/>
        <v>153.80812549999999</v>
      </c>
      <c r="G108" s="112"/>
      <c r="H108" s="118">
        <f t="shared" si="13"/>
        <v>3.250803547436773E-4</v>
      </c>
      <c r="I108" s="118">
        <f t="shared" si="14"/>
        <v>0.3250803547436773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f>VLOOKUP(A109,[2]Sheet1!$A:$B,2,)</f>
        <v>159.19</v>
      </c>
      <c r="D109" s="115">
        <f t="shared" si="15"/>
        <v>7.9595000000000002</v>
      </c>
      <c r="E109" s="116">
        <f t="shared" si="16"/>
        <v>151.23050000000001</v>
      </c>
      <c r="F109" s="117">
        <f t="shared" si="12"/>
        <v>151.23050000000001</v>
      </c>
      <c r="G109" s="112"/>
      <c r="H109" s="118">
        <f t="shared" si="13"/>
        <v>3.3062113793183232E-4</v>
      </c>
      <c r="I109" s="118">
        <f t="shared" si="14"/>
        <v>0.33062113793183234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f>VLOOKUP(A110,[2]Sheet1!$A:$B,2,)</f>
        <v>177.65</v>
      </c>
      <c r="D110" s="115">
        <f t="shared" si="15"/>
        <v>8.8825000000000003</v>
      </c>
      <c r="E110" s="116">
        <f t="shared" si="16"/>
        <v>168.76750000000001</v>
      </c>
      <c r="F110" s="117">
        <f t="shared" si="12"/>
        <v>168.76750000000001</v>
      </c>
      <c r="G110" s="112"/>
      <c r="H110" s="118">
        <f t="shared" si="13"/>
        <v>2.9626557245915255E-4</v>
      </c>
      <c r="I110" s="118">
        <f t="shared" si="14"/>
        <v>0.29626557245915253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f>VLOOKUP(A111,[2]Sheet1!$A:$B,2,)</f>
        <v>181.80855</v>
      </c>
      <c r="D111" s="115">
        <f t="shared" si="15"/>
        <v>9.0904275000000005</v>
      </c>
      <c r="E111" s="116">
        <f t="shared" si="16"/>
        <v>172.71812249999999</v>
      </c>
      <c r="F111" s="117">
        <f t="shared" si="12"/>
        <v>172.71812249999999</v>
      </c>
      <c r="G111" s="112"/>
      <c r="H111" s="118">
        <f t="shared" si="13"/>
        <v>2.8948901989135547E-4</v>
      </c>
      <c r="I111" s="118">
        <f t="shared" si="14"/>
        <v>0.28948901989135545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f>VLOOKUP(A112,[2]Sheet1!$A:$B,2,)</f>
        <v>209.48697000000001</v>
      </c>
      <c r="D112" s="115">
        <f t="shared" si="15"/>
        <v>10.474348500000001</v>
      </c>
      <c r="E112" s="116">
        <f t="shared" si="16"/>
        <v>199.01262150000002</v>
      </c>
      <c r="F112" s="117">
        <f t="shared" si="12"/>
        <v>199.01262150000002</v>
      </c>
      <c r="G112" s="112"/>
      <c r="H112" s="118">
        <f t="shared" si="13"/>
        <v>2.5124034658274147E-4</v>
      </c>
      <c r="I112" s="118">
        <f t="shared" si="14"/>
        <v>0.25124034658274147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f>VLOOKUP(A113,[2]Sheet1!$A:$B,2,)</f>
        <v>278.13884999999999</v>
      </c>
      <c r="D113" s="115">
        <f t="shared" si="15"/>
        <v>13.9069425</v>
      </c>
      <c r="E113" s="116">
        <f t="shared" si="16"/>
        <v>264.23190749999998</v>
      </c>
      <c r="F113" s="117">
        <f t="shared" si="12"/>
        <v>264.23190749999998</v>
      </c>
      <c r="G113" s="112"/>
      <c r="H113" s="118">
        <f t="shared" si="13"/>
        <v>1.8922771467333108E-4</v>
      </c>
      <c r="I113" s="118">
        <f t="shared" si="14"/>
        <v>0.18922771467333108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f>VLOOKUP(A114,[2]Sheet1!$A:$B,2,)</f>
        <v>313.10000000000002</v>
      </c>
      <c r="D114" s="115">
        <f t="shared" si="15"/>
        <v>15.655000000000001</v>
      </c>
      <c r="E114" s="116">
        <f t="shared" si="16"/>
        <v>297.44500000000005</v>
      </c>
      <c r="F114" s="117">
        <f t="shared" si="12"/>
        <v>297.44500000000005</v>
      </c>
      <c r="G114" s="112"/>
      <c r="H114" s="118">
        <f t="shared" si="13"/>
        <v>1.6809830388811366E-4</v>
      </c>
      <c r="I114" s="118">
        <f t="shared" si="14"/>
        <v>0.16809830388811367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f>VLOOKUP(A115,[2]Sheet1!$A:$B,2,)</f>
        <v>329.97710000000001</v>
      </c>
      <c r="D115" s="115">
        <f t="shared" si="15"/>
        <v>16.498855000000002</v>
      </c>
      <c r="E115" s="116">
        <f t="shared" si="16"/>
        <v>313.47824500000002</v>
      </c>
      <c r="F115" s="117">
        <f t="shared" si="12"/>
        <v>313.47824500000002</v>
      </c>
      <c r="G115" s="112"/>
      <c r="H115" s="118">
        <f t="shared" si="13"/>
        <v>1.5950070155586063E-4</v>
      </c>
      <c r="I115" s="118">
        <f t="shared" si="14"/>
        <v>0.15950070155586063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f>VLOOKUP(A116,[2]Sheet1!$A:$B,2,)</f>
        <v>364.63339999999999</v>
      </c>
      <c r="D116" s="115">
        <f t="shared" si="15"/>
        <v>18.231670000000001</v>
      </c>
      <c r="E116" s="116">
        <f t="shared" si="16"/>
        <v>346.40172999999999</v>
      </c>
      <c r="F116" s="117">
        <f t="shared" si="12"/>
        <v>346.40172999999999</v>
      </c>
      <c r="G116" s="112"/>
      <c r="H116" s="118">
        <f t="shared" si="13"/>
        <v>1.4434108051365659E-4</v>
      </c>
      <c r="I116" s="118">
        <f t="shared" si="14"/>
        <v>0.1443410805136566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f>VLOOKUP(A117,[2]Sheet1!$A:$B,2,)</f>
        <v>421.63803000000001</v>
      </c>
      <c r="D117" s="115">
        <f t="shared" si="15"/>
        <v>21.081901500000001</v>
      </c>
      <c r="E117" s="116">
        <f t="shared" si="16"/>
        <v>400.5561285</v>
      </c>
      <c r="F117" s="117">
        <f t="shared" si="12"/>
        <v>400.5561285</v>
      </c>
      <c r="G117" s="112"/>
      <c r="H117" s="118">
        <f t="shared" si="13"/>
        <v>1.2482645113242848E-4</v>
      </c>
      <c r="I117" s="118">
        <f t="shared" si="14"/>
        <v>0.12482645113242848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f>VLOOKUP(A118,[2]Sheet1!$A:$B,2,)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f>VLOOKUP(A119,[2]Sheet1!$A:$B,2,)</f>
        <v>458.24792000000002</v>
      </c>
      <c r="D119" s="115">
        <f t="shared" si="15"/>
        <v>22.912396000000001</v>
      </c>
      <c r="E119" s="116">
        <f t="shared" si="16"/>
        <v>435.33552400000002</v>
      </c>
      <c r="F119" s="117">
        <f t="shared" si="12"/>
        <v>435.33552400000002</v>
      </c>
      <c r="G119" s="112"/>
      <c r="H119" s="118">
        <f t="shared" si="13"/>
        <v>1.148539396477093E-4</v>
      </c>
      <c r="I119" s="118">
        <f t="shared" si="14"/>
        <v>0.11485393964770929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f>VLOOKUP(A120,[2]Sheet1!$A:$B,2,)</f>
        <v>459.21355999999997</v>
      </c>
      <c r="D120" s="115">
        <f t="shared" si="15"/>
        <v>22.960678000000001</v>
      </c>
      <c r="E120" s="116">
        <f t="shared" si="16"/>
        <v>436.252882</v>
      </c>
      <c r="F120" s="117">
        <f t="shared" si="12"/>
        <v>436.252882</v>
      </c>
      <c r="G120" s="112"/>
      <c r="H120" s="118">
        <f t="shared" si="13"/>
        <v>1.1461242335127986E-4</v>
      </c>
      <c r="I120" s="118">
        <f t="shared" si="14"/>
        <v>0.11461242335127986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f>VLOOKUP(A121,[2]Sheet1!$A:$B,2,)</f>
        <v>572.47155999999995</v>
      </c>
      <c r="D121" s="115">
        <f t="shared" si="15"/>
        <v>28.623577999999998</v>
      </c>
      <c r="E121" s="116">
        <f t="shared" si="16"/>
        <v>543.847982</v>
      </c>
      <c r="F121" s="117">
        <f t="shared" si="12"/>
        <v>543.847982</v>
      </c>
      <c r="G121" s="112"/>
      <c r="H121" s="118">
        <f t="shared" si="13"/>
        <v>9.1937456154797146E-5</v>
      </c>
      <c r="I121" s="118">
        <f t="shared" si="14"/>
        <v>9.1937456154797148E-2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f>VLOOKUP(A122,[2]Sheet1!$A:$B,2,)</f>
        <v>562.18395999999996</v>
      </c>
      <c r="D122" s="115">
        <f t="shared" si="15"/>
        <v>28.109197999999999</v>
      </c>
      <c r="E122" s="116">
        <f t="shared" si="16"/>
        <v>534.07476199999996</v>
      </c>
      <c r="F122" s="117">
        <f t="shared" si="12"/>
        <v>534.07476199999996</v>
      </c>
      <c r="G122" s="112"/>
      <c r="H122" s="118">
        <f t="shared" si="13"/>
        <v>9.3619851671627834E-5</v>
      </c>
      <c r="I122" s="118">
        <f t="shared" si="14"/>
        <v>9.3619851671627841E-2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f>VLOOKUP(A123,[2]Sheet1!$A:$B,2,)</f>
        <v>562.18395999999996</v>
      </c>
      <c r="D123" s="115">
        <f t="shared" si="15"/>
        <v>28.109197999999999</v>
      </c>
      <c r="E123" s="116">
        <f t="shared" si="16"/>
        <v>534.07476199999996</v>
      </c>
      <c r="F123" s="117">
        <f t="shared" si="12"/>
        <v>534.07476199999996</v>
      </c>
      <c r="G123" s="112"/>
      <c r="H123" s="118">
        <f t="shared" si="13"/>
        <v>9.3619851671627834E-5</v>
      </c>
      <c r="I123" s="118">
        <f t="shared" si="14"/>
        <v>9.3619851671627841E-2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f>VLOOKUP(A124,[2]Sheet1!$A:$B,2,)</f>
        <v>779.95219999999995</v>
      </c>
      <c r="D124" s="115">
        <f t="shared" si="15"/>
        <v>38.997610000000002</v>
      </c>
      <c r="E124" s="116">
        <f t="shared" si="16"/>
        <v>740.95458999999994</v>
      </c>
      <c r="F124" s="117">
        <f t="shared" si="12"/>
        <v>740.95458999999994</v>
      </c>
      <c r="G124" s="112"/>
      <c r="H124" s="118">
        <f t="shared" si="13"/>
        <v>6.7480518610459018E-5</v>
      </c>
      <c r="I124" s="118">
        <f t="shared" si="14"/>
        <v>6.748051861045902E-2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f>VLOOKUP(A125,[2]Sheet1!$A:$B,2,)</f>
        <v>920.69439999999997</v>
      </c>
      <c r="D125" s="115">
        <f t="shared" si="15"/>
        <v>46.03472</v>
      </c>
      <c r="E125" s="116">
        <f t="shared" si="16"/>
        <v>874.65967999999998</v>
      </c>
      <c r="F125" s="117">
        <f t="shared" si="12"/>
        <v>874.65967999999998</v>
      </c>
      <c r="G125" s="112"/>
      <c r="H125" s="118">
        <f t="shared" si="13"/>
        <v>5.7165090769932449E-5</v>
      </c>
      <c r="I125" s="118">
        <f t="shared" si="14"/>
        <v>5.7165090769932453E-2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f>VLOOKUP(A126,[2]Sheet1!$A:$B,2,)</f>
        <v>924.2</v>
      </c>
      <c r="D126" s="115">
        <f t="shared" si="15"/>
        <v>46.210000000000008</v>
      </c>
      <c r="E126" s="116">
        <f t="shared" si="16"/>
        <v>877.99</v>
      </c>
      <c r="F126" s="117">
        <f t="shared" si="12"/>
        <v>877.99</v>
      </c>
      <c r="G126" s="112"/>
      <c r="H126" s="118">
        <f t="shared" si="13"/>
        <v>5.6948256813859049E-5</v>
      </c>
      <c r="I126" s="118">
        <f t="shared" si="14"/>
        <v>5.6948256813859052E-2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f>VLOOKUP(A127,[2]Sheet1!$A:$B,2,)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f>VLOOKUP(A128,[2]Sheet1!$A:$B,2,)</f>
        <v>1475.0499</v>
      </c>
      <c r="D128" s="115">
        <f t="shared" si="15"/>
        <v>73.752494999999996</v>
      </c>
      <c r="E128" s="116">
        <f t="shared" si="16"/>
        <v>1401.297405</v>
      </c>
      <c r="F128" s="117">
        <f t="shared" si="12"/>
        <v>1401.297405</v>
      </c>
      <c r="G128" s="112"/>
      <c r="H128" s="118">
        <f t="shared" si="13"/>
        <v>3.5681219291203875E-5</v>
      </c>
      <c r="I128" s="118">
        <f t="shared" si="14"/>
        <v>3.5681219291203874E-2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f>VLOOKUP(A129,[2]Sheet1!$A:$B,2,)</f>
        <v>1381.6871000000001</v>
      </c>
      <c r="D129" s="115">
        <f t="shared" si="15"/>
        <v>69.084355000000002</v>
      </c>
      <c r="E129" s="116">
        <f t="shared" si="16"/>
        <v>1312.6027450000001</v>
      </c>
      <c r="F129" s="117">
        <f t="shared" si="12"/>
        <v>1312.6027450000001</v>
      </c>
      <c r="G129" s="112"/>
      <c r="H129" s="118">
        <f t="shared" si="13"/>
        <v>3.8092256160869196E-5</v>
      </c>
      <c r="I129" s="118">
        <f t="shared" si="14"/>
        <v>3.8092256160869198E-2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f>VLOOKUP(A130,[2]Sheet1!$A:$B,2,)</f>
        <v>1499.1448</v>
      </c>
      <c r="D130" s="115">
        <f t="shared" si="15"/>
        <v>74.957239999999999</v>
      </c>
      <c r="E130" s="116">
        <f t="shared" si="16"/>
        <v>1424.1875600000001</v>
      </c>
      <c r="F130" s="117">
        <f t="shared" si="12"/>
        <v>1424.1875600000001</v>
      </c>
      <c r="G130" s="112"/>
      <c r="H130" s="118">
        <f t="shared" si="13"/>
        <v>3.510773538844842E-5</v>
      </c>
      <c r="I130" s="118">
        <f t="shared" si="14"/>
        <v>3.510773538844842E-2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f>VLOOKUP(A131,[2]Sheet1!$A:$B,2,)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f>VLOOKUP(A132,[2]Sheet1!$A:$B,2,)</f>
        <v>1735.9237000000001</v>
      </c>
      <c r="D132" s="115">
        <f t="shared" si="15"/>
        <v>86.796185000000008</v>
      </c>
      <c r="E132" s="116">
        <f t="shared" si="16"/>
        <v>1649.1275150000001</v>
      </c>
      <c r="F132" s="117">
        <f t="shared" si="17"/>
        <v>1649.1275150000001</v>
      </c>
      <c r="G132" s="112"/>
      <c r="H132" s="118">
        <f t="shared" si="18"/>
        <v>3.0319062380085153E-5</v>
      </c>
      <c r="I132" s="118">
        <f t="shared" si="19"/>
        <v>3.0319062380085152E-2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f>VLOOKUP(A133,[2]Sheet1!$A:$B,2,)</f>
        <v>2296.3971999999999</v>
      </c>
      <c r="D133" s="115">
        <f t="shared" si="15"/>
        <v>114.81986000000001</v>
      </c>
      <c r="E133" s="116">
        <f t="shared" si="16"/>
        <v>2181.5773399999998</v>
      </c>
      <c r="F133" s="117">
        <f t="shared" si="17"/>
        <v>2181.5773399999998</v>
      </c>
      <c r="G133" s="112"/>
      <c r="H133" s="118">
        <f t="shared" si="18"/>
        <v>2.2919196621285051E-5</v>
      </c>
      <c r="I133" s="118">
        <f t="shared" si="19"/>
        <v>2.2919196621285051E-2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f>VLOOKUP(A134,[2]Sheet1!$A:$B,2,)</f>
        <v>2665</v>
      </c>
      <c r="D134" s="115">
        <f t="shared" si="15"/>
        <v>133.25</v>
      </c>
      <c r="E134" s="116">
        <f t="shared" si="16"/>
        <v>2531.75</v>
      </c>
      <c r="F134" s="117">
        <f t="shared" si="17"/>
        <v>2531.75</v>
      </c>
      <c r="G134" s="112"/>
      <c r="H134" s="118">
        <f t="shared" si="18"/>
        <v>1.9749185346104462E-5</v>
      </c>
      <c r="I134" s="118">
        <f t="shared" si="19"/>
        <v>1.974918534610446E-2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f>VLOOKUP(A135,[2]Sheet1!$A:$B,2,)</f>
        <v>2996.0158999999999</v>
      </c>
      <c r="D135" s="115">
        <f t="shared" ref="D135:D149" si="20">C135*0.05</f>
        <v>149.80079499999999</v>
      </c>
      <c r="E135" s="116">
        <f t="shared" si="16"/>
        <v>2846.2151049999998</v>
      </c>
      <c r="F135" s="117">
        <f t="shared" si="17"/>
        <v>2846.2151049999998</v>
      </c>
      <c r="G135" s="112"/>
      <c r="H135" s="118">
        <f t="shared" si="18"/>
        <v>1.7567189462301713E-5</v>
      </c>
      <c r="I135" s="118">
        <f t="shared" si="19"/>
        <v>1.7567189462301711E-2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f>VLOOKUP(A136,[2]Sheet1!$A:$B,2,)</f>
        <v>3062.96</v>
      </c>
      <c r="D136" s="115">
        <f t="shared" si="20"/>
        <v>153.148</v>
      </c>
      <c r="E136" s="116">
        <f t="shared" si="16"/>
        <v>2909.8119999999999</v>
      </c>
      <c r="F136" s="117">
        <f t="shared" si="17"/>
        <v>2909.8119999999999</v>
      </c>
      <c r="G136" s="112"/>
      <c r="H136" s="118">
        <f t="shared" si="18"/>
        <v>1.7183240704210458E-5</v>
      </c>
      <c r="I136" s="118">
        <f t="shared" si="19"/>
        <v>1.7183240704210456E-2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f>VLOOKUP(A137,[2]Sheet1!$A:$B,2,)</f>
        <v>3601</v>
      </c>
      <c r="D137" s="115">
        <f t="shared" si="20"/>
        <v>180.05</v>
      </c>
      <c r="E137" s="116">
        <f t="shared" si="16"/>
        <v>3420.95</v>
      </c>
      <c r="F137" s="117">
        <f t="shared" si="17"/>
        <v>3420.95</v>
      </c>
      <c r="G137" s="112"/>
      <c r="H137" s="118">
        <f t="shared" si="18"/>
        <v>1.4615823090077318E-5</v>
      </c>
      <c r="I137" s="118">
        <f t="shared" si="19"/>
        <v>1.4615823090077319E-2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f>VLOOKUP(A138,[2]Sheet1!$A:$B,2,)</f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f>VLOOKUP(A139,[2]Sheet1!$A:$B,2,)</f>
        <v>3725.779</v>
      </c>
      <c r="D139" s="115">
        <f t="shared" si="20"/>
        <v>186.28895</v>
      </c>
      <c r="E139" s="116">
        <f t="shared" si="16"/>
        <v>3539.4900499999999</v>
      </c>
      <c r="F139" s="117">
        <f t="shared" si="17"/>
        <v>3539.4900499999999</v>
      </c>
      <c r="G139" s="112"/>
      <c r="H139" s="118">
        <f t="shared" si="18"/>
        <v>1.4126328734841371E-5</v>
      </c>
      <c r="I139" s="118">
        <f t="shared" si="19"/>
        <v>1.4126328734841371E-2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f>VLOOKUP(A140,[2]Sheet1!$A:$B,2,)</f>
        <v>4052.8782000000001</v>
      </c>
      <c r="D140" s="115">
        <f t="shared" si="20"/>
        <v>202.64391000000001</v>
      </c>
      <c r="E140" s="116">
        <f t="shared" si="16"/>
        <v>3850.2342900000003</v>
      </c>
      <c r="F140" s="117">
        <f t="shared" si="17"/>
        <v>3850.2342900000003</v>
      </c>
      <c r="G140" s="112"/>
      <c r="H140" s="118">
        <f t="shared" si="18"/>
        <v>1.2986222716332397E-5</v>
      </c>
      <c r="I140" s="118">
        <f t="shared" si="19"/>
        <v>1.2986222716332397E-2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f>VLOOKUP(A141,[2]Sheet1!$A:$B,2,)</f>
        <v>4328.8639999999996</v>
      </c>
      <c r="D141" s="115">
        <f t="shared" si="20"/>
        <v>216.44319999999999</v>
      </c>
      <c r="E141" s="116">
        <f t="shared" si="16"/>
        <v>4112.4207999999999</v>
      </c>
      <c r="F141" s="117">
        <f t="shared" si="17"/>
        <v>4112.4207999999999</v>
      </c>
      <c r="G141" s="112"/>
      <c r="H141" s="118">
        <f t="shared" si="18"/>
        <v>1.215828885993379E-5</v>
      </c>
      <c r="I141" s="118">
        <f t="shared" si="19"/>
        <v>1.2158288859933791E-2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f>VLOOKUP(A142,[2]Sheet1!$A:$B,2,)</f>
        <v>5619.6216000000004</v>
      </c>
      <c r="D142" s="115">
        <f t="shared" si="20"/>
        <v>280.98108000000002</v>
      </c>
      <c r="E142" s="116">
        <f t="shared" ref="E142:E150" si="21">C142-D142</f>
        <v>5338.6405200000008</v>
      </c>
      <c r="F142" s="117">
        <f t="shared" si="17"/>
        <v>5338.6405200000008</v>
      </c>
      <c r="G142" s="112"/>
      <c r="H142" s="118">
        <f t="shared" si="18"/>
        <v>9.3656802350123095E-6</v>
      </c>
      <c r="I142" s="118">
        <f t="shared" si="19"/>
        <v>9.3656802350123095E-3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f>VLOOKUP(A143,[2]Sheet1!$A:$B,2,)</f>
        <v>6022.1</v>
      </c>
      <c r="D143" s="115">
        <f t="shared" si="20"/>
        <v>301.10500000000002</v>
      </c>
      <c r="E143" s="116">
        <f t="shared" si="21"/>
        <v>5720.9950000000008</v>
      </c>
      <c r="F143" s="117">
        <f t="shared" si="17"/>
        <v>5720.9950000000008</v>
      </c>
      <c r="G143" s="112"/>
      <c r="H143" s="118">
        <f t="shared" si="18"/>
        <v>8.7397384545869882E-6</v>
      </c>
      <c r="I143" s="118">
        <f t="shared" si="19"/>
        <v>8.7397384545869882E-3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f>VLOOKUP(A144,[2]Sheet1!$A:$B,2,)</f>
        <v>8790</v>
      </c>
      <c r="D144" s="115">
        <f t="shared" si="20"/>
        <v>439.5</v>
      </c>
      <c r="E144" s="116">
        <f t="shared" si="21"/>
        <v>8350.5</v>
      </c>
      <c r="F144" s="117">
        <f t="shared" si="17"/>
        <v>8350.5</v>
      </c>
      <c r="G144" s="112"/>
      <c r="H144" s="118">
        <f t="shared" si="18"/>
        <v>5.9876654092569327E-6</v>
      </c>
      <c r="I144" s="118">
        <f t="shared" si="19"/>
        <v>5.9876654092569327E-3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f>VLOOKUP(A145,[2]Sheet1!$A:$B,2,)</f>
        <v>11853.550999999999</v>
      </c>
      <c r="D145" s="115">
        <f t="shared" si="20"/>
        <v>592.67755</v>
      </c>
      <c r="E145" s="116">
        <f t="shared" si="21"/>
        <v>11260.873449999999</v>
      </c>
      <c r="F145" s="117">
        <f t="shared" si="17"/>
        <v>11260.873449999999</v>
      </c>
      <c r="G145" s="112"/>
      <c r="H145" s="118">
        <f t="shared" si="18"/>
        <v>4.4401529083874E-6</v>
      </c>
      <c r="I145" s="118">
        <f t="shared" si="19"/>
        <v>4.4401529083874002E-3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f>VLOOKUP(A146,[2]Sheet1!$A:$B,2,)</f>
        <v>17795</v>
      </c>
      <c r="D146" s="115">
        <f t="shared" si="20"/>
        <v>889.75</v>
      </c>
      <c r="E146" s="116">
        <f t="shared" si="21"/>
        <v>16905.25</v>
      </c>
      <c r="F146" s="117">
        <f t="shared" si="17"/>
        <v>16905.25</v>
      </c>
      <c r="G146" s="112"/>
      <c r="H146" s="118">
        <f t="shared" si="18"/>
        <v>2.9576610816166597E-6</v>
      </c>
      <c r="I146" s="118">
        <f t="shared" si="19"/>
        <v>2.9576610816166599E-3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f>VLOOKUP(A147,[2]Sheet1!$A:$B,2,)</f>
        <v>22575</v>
      </c>
      <c r="D147" s="115">
        <f t="shared" si="20"/>
        <v>1128.75</v>
      </c>
      <c r="E147" s="116">
        <f t="shared" si="21"/>
        <v>21446.25</v>
      </c>
      <c r="F147" s="117">
        <f t="shared" si="17"/>
        <v>21446.25</v>
      </c>
      <c r="G147" s="112"/>
      <c r="H147" s="118">
        <f t="shared" si="18"/>
        <v>2.3314099201492047E-6</v>
      </c>
      <c r="I147" s="118">
        <f t="shared" si="19"/>
        <v>2.3314099201492047E-3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f>VLOOKUP(A148,[2]Sheet1!$A:$B,2,)</f>
        <v>26163.687999999998</v>
      </c>
      <c r="D148" s="115">
        <f t="shared" si="20"/>
        <v>1308.1844000000001</v>
      </c>
      <c r="E148" s="116">
        <f t="shared" si="21"/>
        <v>24855.503599999996</v>
      </c>
      <c r="F148" s="117">
        <f t="shared" si="17"/>
        <v>24855.503599999996</v>
      </c>
      <c r="G148" s="112"/>
      <c r="H148" s="118">
        <f t="shared" si="18"/>
        <v>2.0116269138880014E-6</v>
      </c>
      <c r="I148" s="118">
        <f t="shared" si="19"/>
        <v>2.0116269138880016E-3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f>VLOOKUP(A149,[2]Sheet1!$A:$B,2,)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f>VLOOKUP(A150,[2]Sheet1!$A:$B,2,)</f>
        <v>6.7232029999999998</v>
      </c>
      <c r="D150" s="115">
        <f>C150*0.03</f>
        <v>0.20169608999999999</v>
      </c>
      <c r="E150" s="116">
        <f t="shared" si="21"/>
        <v>6.5215069099999994</v>
      </c>
      <c r="F150" s="117">
        <f t="shared" si="17"/>
        <v>6.5215069099999994</v>
      </c>
      <c r="G150" s="112"/>
      <c r="H150" s="118">
        <f t="shared" si="18"/>
        <v>4.6001637986457511E-3</v>
      </c>
      <c r="I150" s="118">
        <f t="shared" si="19"/>
        <v>4.6001637986457506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Adeniji, Adetutu A</dc:creator>
  <cp:lastModifiedBy>Adeniji, Adetutu A</cp:lastModifiedBy>
  <dcterms:created xsi:type="dcterms:W3CDTF">2026-08-24T08:07:06Z</dcterms:created>
  <dcterms:modified xsi:type="dcterms:W3CDTF">2026-08-24T08:08:15Z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2026-08-24T08:08:04Z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11bbd1d4-65cb-4f08-879c-74a6a541f434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