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E414D88A-1AEF-4E42-A81E-97267D80ED25}" xr6:coauthVersionLast="47" xr6:coauthVersionMax="47" xr10:uidLastSave="{00000000-0000-0000-0000-000000000000}"/>
  <bookViews>
    <workbookView xWindow="28680" yWindow="-120" windowWidth="38640" windowHeight="21120" activeTab="1" xr2:uid="{85B46D12-27BA-48E0-A75C-60C2E4E1A3CE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0" i="2" l="1"/>
  <c r="H150" i="2" s="1"/>
  <c r="I150" i="2" s="1"/>
  <c r="D150" i="2"/>
  <c r="C150" i="2"/>
  <c r="D149" i="2"/>
  <c r="E149" i="2" s="1"/>
  <c r="C149" i="2"/>
  <c r="D148" i="2"/>
  <c r="E148" i="2" s="1"/>
  <c r="C148" i="2"/>
  <c r="C147" i="2"/>
  <c r="E146" i="2"/>
  <c r="H146" i="2" s="1"/>
  <c r="I146" i="2" s="1"/>
  <c r="D146" i="2"/>
  <c r="C146" i="2"/>
  <c r="D145" i="2"/>
  <c r="E145" i="2" s="1"/>
  <c r="C145" i="2"/>
  <c r="C144" i="2"/>
  <c r="D143" i="2"/>
  <c r="E143" i="2" s="1"/>
  <c r="C143" i="2"/>
  <c r="C142" i="2"/>
  <c r="D141" i="2"/>
  <c r="E141" i="2" s="1"/>
  <c r="F141" i="2" s="1"/>
  <c r="C141" i="2"/>
  <c r="C140" i="2"/>
  <c r="E139" i="2"/>
  <c r="F139" i="2" s="1"/>
  <c r="D139" i="2"/>
  <c r="C139" i="2"/>
  <c r="D138" i="2"/>
  <c r="E138" i="2" s="1"/>
  <c r="C138" i="2"/>
  <c r="E137" i="2"/>
  <c r="D137" i="2"/>
  <c r="C137" i="2"/>
  <c r="D136" i="2"/>
  <c r="E136" i="2" s="1"/>
  <c r="C136" i="2"/>
  <c r="C135" i="2"/>
  <c r="D134" i="2"/>
  <c r="E134" i="2" s="1"/>
  <c r="F134" i="2" s="1"/>
  <c r="C134" i="2"/>
  <c r="C133" i="2"/>
  <c r="F132" i="2"/>
  <c r="E132" i="2"/>
  <c r="H132" i="2" s="1"/>
  <c r="I132" i="2" s="1"/>
  <c r="D132" i="2"/>
  <c r="C132" i="2"/>
  <c r="D131" i="2"/>
  <c r="E131" i="2" s="1"/>
  <c r="C131" i="2"/>
  <c r="C130" i="2"/>
  <c r="D129" i="2"/>
  <c r="E129" i="2" s="1"/>
  <c r="C129" i="2"/>
  <c r="C128" i="2"/>
  <c r="D127" i="2"/>
  <c r="E127" i="2" s="1"/>
  <c r="F127" i="2" s="1"/>
  <c r="C127" i="2"/>
  <c r="C126" i="2"/>
  <c r="E125" i="2"/>
  <c r="H125" i="2" s="1"/>
  <c r="I125" i="2" s="1"/>
  <c r="D125" i="2"/>
  <c r="C125" i="2"/>
  <c r="D124" i="2"/>
  <c r="E124" i="2" s="1"/>
  <c r="C124" i="2"/>
  <c r="D123" i="2"/>
  <c r="E123" i="2" s="1"/>
  <c r="C123" i="2"/>
  <c r="D122" i="2"/>
  <c r="E122" i="2" s="1"/>
  <c r="C122" i="2"/>
  <c r="C121" i="2"/>
  <c r="I120" i="2"/>
  <c r="H120" i="2"/>
  <c r="D120" i="2"/>
  <c r="E120" i="2" s="1"/>
  <c r="F120" i="2" s="1"/>
  <c r="C120" i="2"/>
  <c r="C119" i="2"/>
  <c r="E118" i="2"/>
  <c r="F118" i="2" s="1"/>
  <c r="D118" i="2"/>
  <c r="C118" i="2"/>
  <c r="D117" i="2"/>
  <c r="E117" i="2" s="1"/>
  <c r="C117" i="2"/>
  <c r="C116" i="2"/>
  <c r="D115" i="2"/>
  <c r="E115" i="2" s="1"/>
  <c r="C115" i="2"/>
  <c r="C114" i="2"/>
  <c r="D113" i="2"/>
  <c r="E113" i="2" s="1"/>
  <c r="F113" i="2" s="1"/>
  <c r="C113" i="2"/>
  <c r="C112" i="2"/>
  <c r="H111" i="2"/>
  <c r="I111" i="2" s="1"/>
  <c r="F111" i="2"/>
  <c r="E111" i="2"/>
  <c r="D111" i="2"/>
  <c r="C111" i="2"/>
  <c r="D110" i="2"/>
  <c r="E110" i="2" s="1"/>
  <c r="C110" i="2"/>
  <c r="C109" i="2"/>
  <c r="D108" i="2"/>
  <c r="E108" i="2" s="1"/>
  <c r="C108" i="2"/>
  <c r="C107" i="2"/>
  <c r="H106" i="2"/>
  <c r="I106" i="2" s="1"/>
  <c r="D106" i="2"/>
  <c r="E106" i="2" s="1"/>
  <c r="F106" i="2" s="1"/>
  <c r="C106" i="2"/>
  <c r="C105" i="2"/>
  <c r="F104" i="2"/>
  <c r="E104" i="2"/>
  <c r="H104" i="2" s="1"/>
  <c r="I104" i="2" s="1"/>
  <c r="D104" i="2"/>
  <c r="C104" i="2"/>
  <c r="D103" i="2"/>
  <c r="E103" i="2" s="1"/>
  <c r="C103" i="2"/>
  <c r="C102" i="2"/>
  <c r="D101" i="2"/>
  <c r="E101" i="2" s="1"/>
  <c r="C101" i="2"/>
  <c r="C100" i="2"/>
  <c r="D99" i="2"/>
  <c r="E99" i="2" s="1"/>
  <c r="F99" i="2" s="1"/>
  <c r="C99" i="2"/>
  <c r="C98" i="2"/>
  <c r="E97" i="2"/>
  <c r="H97" i="2" s="1"/>
  <c r="I97" i="2" s="1"/>
  <c r="D97" i="2"/>
  <c r="C97" i="2"/>
  <c r="D96" i="2"/>
  <c r="E96" i="2" s="1"/>
  <c r="C96" i="2"/>
  <c r="C95" i="2"/>
  <c r="D94" i="2"/>
  <c r="E94" i="2" s="1"/>
  <c r="C94" i="2"/>
  <c r="C93" i="2"/>
  <c r="D92" i="2"/>
  <c r="E92" i="2" s="1"/>
  <c r="F92" i="2" s="1"/>
  <c r="C92" i="2"/>
  <c r="C91" i="2"/>
  <c r="E90" i="2"/>
  <c r="H90" i="2" s="1"/>
  <c r="I90" i="2" s="1"/>
  <c r="D90" i="2"/>
  <c r="C90" i="2"/>
  <c r="D89" i="2"/>
  <c r="E89" i="2" s="1"/>
  <c r="C89" i="2"/>
  <c r="E88" i="2"/>
  <c r="D88" i="2"/>
  <c r="C88" i="2"/>
  <c r="D87" i="2"/>
  <c r="E87" i="2" s="1"/>
  <c r="C87" i="2"/>
  <c r="C86" i="2"/>
  <c r="D85" i="2"/>
  <c r="E85" i="2" s="1"/>
  <c r="F85" i="2" s="1"/>
  <c r="C85" i="2"/>
  <c r="C84" i="2"/>
  <c r="F83" i="2"/>
  <c r="E83" i="2"/>
  <c r="H83" i="2" s="1"/>
  <c r="I83" i="2" s="1"/>
  <c r="D83" i="2"/>
  <c r="C83" i="2"/>
  <c r="D82" i="2"/>
  <c r="E82" i="2" s="1"/>
  <c r="C82" i="2"/>
  <c r="C81" i="2"/>
  <c r="D80" i="2"/>
  <c r="E80" i="2" s="1"/>
  <c r="C80" i="2"/>
  <c r="C79" i="2"/>
  <c r="D78" i="2"/>
  <c r="E78" i="2" s="1"/>
  <c r="F78" i="2" s="1"/>
  <c r="C78" i="2"/>
  <c r="C77" i="2"/>
  <c r="E76" i="2"/>
  <c r="H76" i="2" s="1"/>
  <c r="I76" i="2" s="1"/>
  <c r="D76" i="2"/>
  <c r="C76" i="2"/>
  <c r="D75" i="2"/>
  <c r="E75" i="2" s="1"/>
  <c r="C75" i="2"/>
  <c r="D74" i="2"/>
  <c r="E74" i="2" s="1"/>
  <c r="C74" i="2"/>
  <c r="D73" i="2"/>
  <c r="E73" i="2" s="1"/>
  <c r="C73" i="2"/>
  <c r="C72" i="2"/>
  <c r="I71" i="2"/>
  <c r="H71" i="2"/>
  <c r="D71" i="2"/>
  <c r="E71" i="2" s="1"/>
  <c r="F71" i="2" s="1"/>
  <c r="C71" i="2"/>
  <c r="C70" i="2"/>
  <c r="E69" i="2"/>
  <c r="F69" i="2" s="1"/>
  <c r="D69" i="2"/>
  <c r="C69" i="2"/>
  <c r="D68" i="2"/>
  <c r="E68" i="2" s="1"/>
  <c r="C68" i="2"/>
  <c r="C67" i="2"/>
  <c r="D66" i="2"/>
  <c r="E66" i="2" s="1"/>
  <c r="C66" i="2"/>
  <c r="C65" i="2"/>
  <c r="D64" i="2"/>
  <c r="E64" i="2" s="1"/>
  <c r="F64" i="2" s="1"/>
  <c r="C64" i="2"/>
  <c r="C63" i="2"/>
  <c r="H62" i="2"/>
  <c r="I62" i="2" s="1"/>
  <c r="E62" i="2"/>
  <c r="F62" i="2" s="1"/>
  <c r="D62" i="2"/>
  <c r="C62" i="2"/>
  <c r="D61" i="2"/>
  <c r="E61" i="2" s="1"/>
  <c r="C61" i="2"/>
  <c r="C60" i="2"/>
  <c r="D59" i="2"/>
  <c r="E59" i="2" s="1"/>
  <c r="C59" i="2"/>
  <c r="C58" i="2"/>
  <c r="H57" i="2"/>
  <c r="I57" i="2" s="1"/>
  <c r="D57" i="2"/>
  <c r="E57" i="2" s="1"/>
  <c r="F57" i="2" s="1"/>
  <c r="C57" i="2"/>
  <c r="C56" i="2"/>
  <c r="F55" i="2"/>
  <c r="E55" i="2"/>
  <c r="H55" i="2" s="1"/>
  <c r="I55" i="2" s="1"/>
  <c r="D55" i="2"/>
  <c r="C55" i="2"/>
  <c r="D54" i="2"/>
  <c r="E54" i="2" s="1"/>
  <c r="C54" i="2"/>
  <c r="C53" i="2"/>
  <c r="D52" i="2"/>
  <c r="E52" i="2" s="1"/>
  <c r="C52" i="2"/>
  <c r="C51" i="2"/>
  <c r="D50" i="2"/>
  <c r="E50" i="2" s="1"/>
  <c r="F50" i="2" s="1"/>
  <c r="C50" i="2"/>
  <c r="C49" i="2"/>
  <c r="E48" i="2"/>
  <c r="F48" i="2" s="1"/>
  <c r="D48" i="2"/>
  <c r="C48" i="2"/>
  <c r="D47" i="2"/>
  <c r="E47" i="2" s="1"/>
  <c r="C47" i="2"/>
  <c r="C46" i="2"/>
  <c r="D45" i="2"/>
  <c r="E45" i="2" s="1"/>
  <c r="C45" i="2"/>
  <c r="C44" i="2"/>
  <c r="D43" i="2"/>
  <c r="E43" i="2" s="1"/>
  <c r="F43" i="2" s="1"/>
  <c r="C43" i="2"/>
  <c r="C42" i="2"/>
  <c r="E41" i="2"/>
  <c r="F41" i="2" s="1"/>
  <c r="D41" i="2"/>
  <c r="C41" i="2"/>
  <c r="D40" i="2"/>
  <c r="E40" i="2" s="1"/>
  <c r="C40" i="2"/>
  <c r="E39" i="2"/>
  <c r="D39" i="2"/>
  <c r="C39" i="2"/>
  <c r="D38" i="2"/>
  <c r="E38" i="2" s="1"/>
  <c r="C38" i="2"/>
  <c r="C37" i="2"/>
  <c r="D36" i="2"/>
  <c r="E36" i="2" s="1"/>
  <c r="F36" i="2" s="1"/>
  <c r="C36" i="2"/>
  <c r="C35" i="2"/>
  <c r="F34" i="2"/>
  <c r="E34" i="2"/>
  <c r="H34" i="2" s="1"/>
  <c r="I34" i="2" s="1"/>
  <c r="D34" i="2"/>
  <c r="C34" i="2"/>
  <c r="D33" i="2"/>
  <c r="E33" i="2" s="1"/>
  <c r="C33" i="2"/>
  <c r="C32" i="2"/>
  <c r="D31" i="2"/>
  <c r="E31" i="2" s="1"/>
  <c r="C31" i="2"/>
  <c r="C30" i="2"/>
  <c r="D29" i="2"/>
  <c r="E29" i="2" s="1"/>
  <c r="F29" i="2" s="1"/>
  <c r="C29" i="2"/>
  <c r="C28" i="2"/>
  <c r="E27" i="2"/>
  <c r="H27" i="2" s="1"/>
  <c r="I27" i="2" s="1"/>
  <c r="D27" i="2"/>
  <c r="C27" i="2"/>
  <c r="D26" i="2"/>
  <c r="E26" i="2" s="1"/>
  <c r="C26" i="2"/>
  <c r="D25" i="2"/>
  <c r="E25" i="2" s="1"/>
  <c r="C25" i="2"/>
  <c r="D24" i="2"/>
  <c r="E24" i="2" s="1"/>
  <c r="C24" i="2"/>
  <c r="C23" i="2"/>
  <c r="I22" i="2"/>
  <c r="H22" i="2"/>
  <c r="D22" i="2"/>
  <c r="E22" i="2" s="1"/>
  <c r="F22" i="2" s="1"/>
  <c r="C22" i="2"/>
  <c r="C21" i="2"/>
  <c r="E20" i="2"/>
  <c r="F20" i="2" s="1"/>
  <c r="D20" i="2"/>
  <c r="C20" i="2"/>
  <c r="D19" i="2"/>
  <c r="E19" i="2" s="1"/>
  <c r="C19" i="2"/>
  <c r="C18" i="2"/>
  <c r="D17" i="2"/>
  <c r="E17" i="2" s="1"/>
  <c r="C17" i="2"/>
  <c r="C16" i="2"/>
  <c r="D15" i="2"/>
  <c r="E15" i="2" s="1"/>
  <c r="F15" i="2" s="1"/>
  <c r="C15" i="2"/>
  <c r="C14" i="2"/>
  <c r="E13" i="2"/>
  <c r="H13" i="2" s="1"/>
  <c r="I13" i="2" s="1"/>
  <c r="D13" i="2"/>
  <c r="C13" i="2"/>
  <c r="D12" i="2"/>
  <c r="E12" i="2" s="1"/>
  <c r="C12" i="2"/>
  <c r="C11" i="2"/>
  <c r="D11" i="2" s="1"/>
  <c r="D10" i="2"/>
  <c r="E10" i="2" s="1"/>
  <c r="C10" i="2"/>
  <c r="C9" i="2"/>
  <c r="D8" i="2"/>
  <c r="E8" i="2" s="1"/>
  <c r="F8" i="2" s="1"/>
  <c r="C8" i="2"/>
  <c r="C7" i="2"/>
  <c r="H6" i="2"/>
  <c r="I6" i="2" s="1"/>
  <c r="F6" i="2"/>
  <c r="E6" i="2"/>
  <c r="D6" i="2"/>
  <c r="C6" i="2"/>
  <c r="D5" i="2"/>
  <c r="E5" i="2" s="1"/>
  <c r="C5" i="2"/>
  <c r="D4" i="2"/>
  <c r="E4" i="2" s="1"/>
  <c r="C4" i="2"/>
  <c r="D3" i="2"/>
  <c r="E3" i="2" s="1"/>
  <c r="C3" i="2"/>
  <c r="C2" i="2"/>
  <c r="D2" i="2" s="1"/>
  <c r="L1" i="2"/>
  <c r="K56" i="1"/>
  <c r="G43" i="1"/>
  <c r="H43" i="1" s="1"/>
  <c r="G41" i="1"/>
  <c r="K41" i="1" s="1"/>
  <c r="B41" i="1" s="1"/>
  <c r="L50" i="1" s="1"/>
  <c r="G39" i="1"/>
  <c r="P39" i="1" s="1"/>
  <c r="S37" i="1"/>
  <c r="P37" i="1"/>
  <c r="T37" i="1" s="1"/>
  <c r="K37" i="1"/>
  <c r="B37" i="1" s="1"/>
  <c r="J37" i="1"/>
  <c r="H37" i="1"/>
  <c r="G37" i="1"/>
  <c r="J35" i="1"/>
  <c r="G35" i="1"/>
  <c r="P35" i="1" s="1"/>
  <c r="C35" i="1"/>
  <c r="X34" i="1"/>
  <c r="J33" i="1"/>
  <c r="G33" i="1"/>
  <c r="X32" i="1" s="1"/>
  <c r="C33" i="1"/>
  <c r="J31" i="1"/>
  <c r="G31" i="1"/>
  <c r="X30" i="1" s="1"/>
  <c r="C31" i="1"/>
  <c r="J29" i="1"/>
  <c r="G29" i="1"/>
  <c r="X28" i="1" s="1"/>
  <c r="B29" i="1"/>
  <c r="J27" i="1"/>
  <c r="G27" i="1"/>
  <c r="P27" i="1" s="1"/>
  <c r="C27" i="1"/>
  <c r="J25" i="1"/>
  <c r="G25" i="1"/>
  <c r="X26" i="1" s="1"/>
  <c r="B25" i="1"/>
  <c r="C23" i="1"/>
  <c r="B23" i="1"/>
  <c r="B16" i="1"/>
  <c r="F123" i="2" l="1"/>
  <c r="H123" i="2"/>
  <c r="I123" i="2" s="1"/>
  <c r="E60" i="2"/>
  <c r="F74" i="2"/>
  <c r="H74" i="2"/>
  <c r="I74" i="2" s="1"/>
  <c r="E116" i="2"/>
  <c r="E18" i="2"/>
  <c r="F25" i="2"/>
  <c r="H25" i="2"/>
  <c r="I25" i="2" s="1"/>
  <c r="E67" i="2"/>
  <c r="E46" i="2"/>
  <c r="E32" i="2"/>
  <c r="H4" i="2"/>
  <c r="I4" i="2" s="1"/>
  <c r="F4" i="2"/>
  <c r="D79" i="2"/>
  <c r="E79" i="2"/>
  <c r="H36" i="2"/>
  <c r="I36" i="2" s="1"/>
  <c r="H80" i="2"/>
  <c r="I80" i="2" s="1"/>
  <c r="F80" i="2"/>
  <c r="H139" i="2"/>
  <c r="I139" i="2" s="1"/>
  <c r="E91" i="2"/>
  <c r="H15" i="2"/>
  <c r="I15" i="2" s="1"/>
  <c r="H20" i="2"/>
  <c r="I20" i="2" s="1"/>
  <c r="D37" i="2"/>
  <c r="E37" i="2" s="1"/>
  <c r="H59" i="2"/>
  <c r="I59" i="2" s="1"/>
  <c r="F59" i="2"/>
  <c r="H64" i="2"/>
  <c r="I64" i="2" s="1"/>
  <c r="H69" i="2"/>
  <c r="I69" i="2" s="1"/>
  <c r="D81" i="2"/>
  <c r="E81" i="2" s="1"/>
  <c r="H113" i="2"/>
  <c r="I113" i="2" s="1"/>
  <c r="E70" i="2"/>
  <c r="F97" i="2"/>
  <c r="H103" i="2"/>
  <c r="I103" i="2" s="1"/>
  <c r="F103" i="2"/>
  <c r="E11" i="2"/>
  <c r="H38" i="2"/>
  <c r="I38" i="2" s="1"/>
  <c r="F38" i="2"/>
  <c r="H43" i="2"/>
  <c r="I43" i="2" s="1"/>
  <c r="H48" i="2"/>
  <c r="I48" i="2" s="1"/>
  <c r="D65" i="2"/>
  <c r="E65" i="2" s="1"/>
  <c r="H87" i="2"/>
  <c r="I87" i="2" s="1"/>
  <c r="F87" i="2"/>
  <c r="H92" i="2"/>
  <c r="I92" i="2" s="1"/>
  <c r="D109" i="2"/>
  <c r="E109" i="2" s="1"/>
  <c r="D114" i="2"/>
  <c r="E114" i="2"/>
  <c r="H136" i="2"/>
  <c r="I136" i="2" s="1"/>
  <c r="F136" i="2"/>
  <c r="H141" i="2"/>
  <c r="I141" i="2" s="1"/>
  <c r="E147" i="2"/>
  <c r="D30" i="2"/>
  <c r="E30" i="2"/>
  <c r="D9" i="2"/>
  <c r="E9" i="2" s="1"/>
  <c r="H47" i="2"/>
  <c r="I47" i="2" s="1"/>
  <c r="F47" i="2"/>
  <c r="E63" i="2"/>
  <c r="F90" i="2"/>
  <c r="H145" i="2"/>
  <c r="I145" i="2" s="1"/>
  <c r="F145" i="2"/>
  <c r="H31" i="2"/>
  <c r="I31" i="2" s="1"/>
  <c r="F31" i="2"/>
  <c r="H85" i="2"/>
  <c r="I85" i="2" s="1"/>
  <c r="D102" i="2"/>
  <c r="E102" i="2" s="1"/>
  <c r="D32" i="2"/>
  <c r="E86" i="2"/>
  <c r="D86" i="2"/>
  <c r="H108" i="2"/>
  <c r="I108" i="2" s="1"/>
  <c r="F108" i="2"/>
  <c r="H118" i="2"/>
  <c r="I118" i="2" s="1"/>
  <c r="D130" i="2"/>
  <c r="E130" i="2" s="1"/>
  <c r="H54" i="2"/>
  <c r="I54" i="2" s="1"/>
  <c r="F54" i="2"/>
  <c r="E119" i="2"/>
  <c r="F146" i="2"/>
  <c r="D16" i="2"/>
  <c r="E16" i="2"/>
  <c r="D60" i="2"/>
  <c r="F27" i="2"/>
  <c r="H33" i="2"/>
  <c r="I33" i="2" s="1"/>
  <c r="F33" i="2"/>
  <c r="E49" i="2"/>
  <c r="F76" i="2"/>
  <c r="H82" i="2"/>
  <c r="I82" i="2" s="1"/>
  <c r="F82" i="2"/>
  <c r="E98" i="2"/>
  <c r="F125" i="2"/>
  <c r="H131" i="2"/>
  <c r="I131" i="2" s="1"/>
  <c r="F131" i="2"/>
  <c r="D128" i="2"/>
  <c r="E128" i="2"/>
  <c r="H41" i="2"/>
  <c r="I41" i="2" s="1"/>
  <c r="H134" i="2"/>
  <c r="I134" i="2" s="1"/>
  <c r="D135" i="2"/>
  <c r="E135" i="2" s="1"/>
  <c r="H12" i="2"/>
  <c r="I12" i="2" s="1"/>
  <c r="F12" i="2"/>
  <c r="H17" i="2"/>
  <c r="I17" i="2" s="1"/>
  <c r="F17" i="2"/>
  <c r="D44" i="2"/>
  <c r="E44" i="2"/>
  <c r="H66" i="2"/>
  <c r="I66" i="2" s="1"/>
  <c r="F66" i="2"/>
  <c r="E93" i="2"/>
  <c r="D93" i="2"/>
  <c r="H115" i="2"/>
  <c r="I115" i="2" s="1"/>
  <c r="F115" i="2"/>
  <c r="D142" i="2"/>
  <c r="E142" i="2"/>
  <c r="F148" i="2"/>
  <c r="H148" i="2"/>
  <c r="I148" i="2" s="1"/>
  <c r="H96" i="2"/>
  <c r="I96" i="2" s="1"/>
  <c r="F96" i="2"/>
  <c r="D53" i="2"/>
  <c r="E53" i="2" s="1"/>
  <c r="H5" i="2"/>
  <c r="I5" i="2" s="1"/>
  <c r="F5" i="2"/>
  <c r="H39" i="2"/>
  <c r="I39" i="2" s="1"/>
  <c r="F39" i="2"/>
  <c r="H61" i="2"/>
  <c r="I61" i="2" s="1"/>
  <c r="F61" i="2"/>
  <c r="F137" i="2"/>
  <c r="H137" i="2"/>
  <c r="I137" i="2" s="1"/>
  <c r="D18" i="2"/>
  <c r="D23" i="2"/>
  <c r="E23" i="2"/>
  <c r="H45" i="2"/>
  <c r="I45" i="2" s="1"/>
  <c r="F45" i="2"/>
  <c r="H50" i="2"/>
  <c r="I50" i="2" s="1"/>
  <c r="D67" i="2"/>
  <c r="D72" i="2"/>
  <c r="E72" i="2" s="1"/>
  <c r="H94" i="2"/>
  <c r="I94" i="2" s="1"/>
  <c r="F94" i="2"/>
  <c r="H99" i="2"/>
  <c r="I99" i="2" s="1"/>
  <c r="D116" i="2"/>
  <c r="D121" i="2"/>
  <c r="E121" i="2"/>
  <c r="H143" i="2"/>
  <c r="I143" i="2" s="1"/>
  <c r="F143" i="2"/>
  <c r="H149" i="2"/>
  <c r="I149" i="2" s="1"/>
  <c r="F149" i="2"/>
  <c r="E126" i="2"/>
  <c r="H52" i="2"/>
  <c r="I52" i="2" s="1"/>
  <c r="F52" i="2"/>
  <c r="D107" i="2"/>
  <c r="E107" i="2"/>
  <c r="H10" i="2"/>
  <c r="I10" i="2" s="1"/>
  <c r="F10" i="2"/>
  <c r="H26" i="2"/>
  <c r="I26" i="2" s="1"/>
  <c r="F26" i="2"/>
  <c r="H75" i="2"/>
  <c r="I75" i="2" s="1"/>
  <c r="F75" i="2"/>
  <c r="E140" i="2"/>
  <c r="E2" i="2"/>
  <c r="E77" i="2"/>
  <c r="H88" i="2"/>
  <c r="I88" i="2" s="1"/>
  <c r="F88" i="2"/>
  <c r="H110" i="2"/>
  <c r="I110" i="2" s="1"/>
  <c r="F110" i="2"/>
  <c r="H40" i="2"/>
  <c r="I40" i="2" s="1"/>
  <c r="F40" i="2"/>
  <c r="H138" i="2"/>
  <c r="I138" i="2" s="1"/>
  <c r="F138" i="2"/>
  <c r="H3" i="2"/>
  <c r="I3" i="2" s="1"/>
  <c r="F3" i="2"/>
  <c r="F13" i="2"/>
  <c r="H24" i="2"/>
  <c r="I24" i="2" s="1"/>
  <c r="F24" i="2"/>
  <c r="H29" i="2"/>
  <c r="I29" i="2" s="1"/>
  <c r="D46" i="2"/>
  <c r="D51" i="2"/>
  <c r="E51" i="2" s="1"/>
  <c r="H73" i="2"/>
  <c r="I73" i="2" s="1"/>
  <c r="F73" i="2"/>
  <c r="H78" i="2"/>
  <c r="I78" i="2" s="1"/>
  <c r="D95" i="2"/>
  <c r="E95" i="2" s="1"/>
  <c r="D100" i="2"/>
  <c r="E100" i="2" s="1"/>
  <c r="H122" i="2"/>
  <c r="I122" i="2" s="1"/>
  <c r="F122" i="2"/>
  <c r="H127" i="2"/>
  <c r="I127" i="2" s="1"/>
  <c r="D144" i="2"/>
  <c r="E144" i="2" s="1"/>
  <c r="H101" i="2"/>
  <c r="I101" i="2" s="1"/>
  <c r="F101" i="2"/>
  <c r="D58" i="2"/>
  <c r="E58" i="2" s="1"/>
  <c r="H129" i="2"/>
  <c r="I129" i="2" s="1"/>
  <c r="F129" i="2"/>
  <c r="E42" i="2"/>
  <c r="H124" i="2"/>
  <c r="I124" i="2" s="1"/>
  <c r="F124" i="2"/>
  <c r="E56" i="2"/>
  <c r="H89" i="2"/>
  <c r="I89" i="2" s="1"/>
  <c r="F89" i="2"/>
  <c r="H8" i="2"/>
  <c r="I8" i="2" s="1"/>
  <c r="H19" i="2"/>
  <c r="I19" i="2" s="1"/>
  <c r="F19" i="2"/>
  <c r="H68" i="2"/>
  <c r="I68" i="2" s="1"/>
  <c r="F68" i="2"/>
  <c r="H117" i="2"/>
  <c r="I117" i="2" s="1"/>
  <c r="F117" i="2"/>
  <c r="D7" i="2"/>
  <c r="E7" i="2" s="1"/>
  <c r="D14" i="2"/>
  <c r="E14" i="2" s="1"/>
  <c r="D21" i="2"/>
  <c r="E21" i="2" s="1"/>
  <c r="D28" i="2"/>
  <c r="E28" i="2" s="1"/>
  <c r="D35" i="2"/>
  <c r="E35" i="2" s="1"/>
  <c r="D42" i="2"/>
  <c r="D49" i="2"/>
  <c r="D56" i="2"/>
  <c r="D63" i="2"/>
  <c r="D70" i="2"/>
  <c r="D77" i="2"/>
  <c r="D84" i="2"/>
  <c r="E84" i="2" s="1"/>
  <c r="D91" i="2"/>
  <c r="D98" i="2"/>
  <c r="D105" i="2"/>
  <c r="E105" i="2" s="1"/>
  <c r="D112" i="2"/>
  <c r="E112" i="2" s="1"/>
  <c r="D119" i="2"/>
  <c r="D126" i="2"/>
  <c r="D133" i="2"/>
  <c r="E133" i="2" s="1"/>
  <c r="D140" i="2"/>
  <c r="D147" i="2"/>
  <c r="F150" i="2"/>
  <c r="Q35" i="1"/>
  <c r="T35" i="1"/>
  <c r="S35" i="1"/>
  <c r="Q27" i="1"/>
  <c r="T27" i="1" s="1"/>
  <c r="S27" i="1"/>
  <c r="Q39" i="1"/>
  <c r="T39" i="1"/>
  <c r="S39" i="1"/>
  <c r="J43" i="1"/>
  <c r="C43" i="1" s="1"/>
  <c r="H25" i="1"/>
  <c r="H27" i="1"/>
  <c r="K27" i="1" s="1"/>
  <c r="B27" i="1" s="1"/>
  <c r="L52" i="1" s="1"/>
  <c r="H29" i="1"/>
  <c r="H31" i="1"/>
  <c r="H33" i="1"/>
  <c r="K33" i="1" s="1"/>
  <c r="B33" i="1" s="1"/>
  <c r="L51" i="1" s="1"/>
  <c r="H35" i="1"/>
  <c r="Q37" i="1"/>
  <c r="C41" i="1"/>
  <c r="K43" i="1"/>
  <c r="B43" i="1" s="1"/>
  <c r="P43" i="1"/>
  <c r="K25" i="1"/>
  <c r="C25" i="1" s="1"/>
  <c r="L48" i="1" s="1"/>
  <c r="K29" i="1"/>
  <c r="C29" i="1" s="1"/>
  <c r="L49" i="1" s="1"/>
  <c r="K31" i="1"/>
  <c r="B31" i="1" s="1"/>
  <c r="K35" i="1"/>
  <c r="B35" i="1" s="1"/>
  <c r="H41" i="1"/>
  <c r="P25" i="1"/>
  <c r="P31" i="1"/>
  <c r="P33" i="1"/>
  <c r="J41" i="1"/>
  <c r="P41" i="1"/>
  <c r="H39" i="1"/>
  <c r="P29" i="1"/>
  <c r="Y24" i="1"/>
  <c r="C37" i="1"/>
  <c r="K39" i="1"/>
  <c r="C39" i="1" s="1"/>
  <c r="J39" i="1"/>
  <c r="B39" i="1" s="1"/>
  <c r="H51" i="2" l="1"/>
  <c r="I51" i="2" s="1"/>
  <c r="F51" i="2"/>
  <c r="H84" i="2"/>
  <c r="I84" i="2" s="1"/>
  <c r="F84" i="2"/>
  <c r="H105" i="2"/>
  <c r="I105" i="2" s="1"/>
  <c r="F105" i="2"/>
  <c r="H9" i="2"/>
  <c r="I9" i="2" s="1"/>
  <c r="F9" i="2"/>
  <c r="H102" i="2"/>
  <c r="I102" i="2" s="1"/>
  <c r="F102" i="2"/>
  <c r="F53" i="2"/>
  <c r="H53" i="2"/>
  <c r="I53" i="2" s="1"/>
  <c r="F130" i="2"/>
  <c r="H130" i="2"/>
  <c r="I130" i="2" s="1"/>
  <c r="H95" i="2"/>
  <c r="I95" i="2" s="1"/>
  <c r="F95" i="2"/>
  <c r="H7" i="2"/>
  <c r="I7" i="2" s="1"/>
  <c r="F7" i="2"/>
  <c r="H37" i="2"/>
  <c r="I37" i="2" s="1"/>
  <c r="F37" i="2"/>
  <c r="H135" i="2"/>
  <c r="I135" i="2" s="1"/>
  <c r="F135" i="2"/>
  <c r="H100" i="2"/>
  <c r="I100" i="2" s="1"/>
  <c r="F100" i="2"/>
  <c r="H133" i="2"/>
  <c r="I133" i="2" s="1"/>
  <c r="F133" i="2"/>
  <c r="H35" i="2"/>
  <c r="I35" i="2" s="1"/>
  <c r="F35" i="2"/>
  <c r="H28" i="2"/>
  <c r="I28" i="2" s="1"/>
  <c r="F28" i="2"/>
  <c r="H21" i="2"/>
  <c r="I21" i="2" s="1"/>
  <c r="F21" i="2"/>
  <c r="H72" i="2"/>
  <c r="I72" i="2" s="1"/>
  <c r="F72" i="2"/>
  <c r="H109" i="2"/>
  <c r="I109" i="2" s="1"/>
  <c r="F109" i="2"/>
  <c r="H58" i="2"/>
  <c r="I58" i="2" s="1"/>
  <c r="F58" i="2"/>
  <c r="H65" i="2"/>
  <c r="I65" i="2" s="1"/>
  <c r="F65" i="2"/>
  <c r="H144" i="2"/>
  <c r="I144" i="2" s="1"/>
  <c r="F144" i="2"/>
  <c r="H112" i="2"/>
  <c r="I112" i="2" s="1"/>
  <c r="F112" i="2"/>
  <c r="H14" i="2"/>
  <c r="I14" i="2" s="1"/>
  <c r="F14" i="2"/>
  <c r="H81" i="2"/>
  <c r="I81" i="2" s="1"/>
  <c r="F81" i="2"/>
  <c r="H91" i="2"/>
  <c r="I91" i="2" s="1"/>
  <c r="F91" i="2"/>
  <c r="H126" i="2"/>
  <c r="I126" i="2" s="1"/>
  <c r="F126" i="2"/>
  <c r="H140" i="2"/>
  <c r="I140" i="2" s="1"/>
  <c r="F140" i="2"/>
  <c r="H70" i="2"/>
  <c r="I70" i="2" s="1"/>
  <c r="F70" i="2"/>
  <c r="H79" i="2"/>
  <c r="I79" i="2" s="1"/>
  <c r="F79" i="2"/>
  <c r="F60" i="2"/>
  <c r="H60" i="2"/>
  <c r="I60" i="2" s="1"/>
  <c r="H2" i="2"/>
  <c r="I2" i="2" s="1"/>
  <c r="F2" i="2"/>
  <c r="H98" i="2"/>
  <c r="I98" i="2" s="1"/>
  <c r="F98" i="2"/>
  <c r="H121" i="2"/>
  <c r="I121" i="2" s="1"/>
  <c r="F121" i="2"/>
  <c r="H142" i="2"/>
  <c r="I142" i="2" s="1"/>
  <c r="F142" i="2"/>
  <c r="H42" i="2"/>
  <c r="I42" i="2" s="1"/>
  <c r="F42" i="2"/>
  <c r="H114" i="2"/>
  <c r="I114" i="2" s="1"/>
  <c r="F114" i="2"/>
  <c r="H63" i="2"/>
  <c r="I63" i="2" s="1"/>
  <c r="F63" i="2"/>
  <c r="H107" i="2"/>
  <c r="I107" i="2" s="1"/>
  <c r="F107" i="2"/>
  <c r="H46" i="2"/>
  <c r="I46" i="2" s="1"/>
  <c r="F46" i="2"/>
  <c r="H44" i="2"/>
  <c r="I44" i="2" s="1"/>
  <c r="F44" i="2"/>
  <c r="H77" i="2"/>
  <c r="I77" i="2" s="1"/>
  <c r="F77" i="2"/>
  <c r="F18" i="2"/>
  <c r="H18" i="2"/>
  <c r="I18" i="2" s="1"/>
  <c r="H56" i="2"/>
  <c r="I56" i="2" s="1"/>
  <c r="F56" i="2"/>
  <c r="F116" i="2"/>
  <c r="H116" i="2"/>
  <c r="I116" i="2" s="1"/>
  <c r="H49" i="2"/>
  <c r="I49" i="2" s="1"/>
  <c r="F49" i="2"/>
  <c r="H30" i="2"/>
  <c r="I30" i="2" s="1"/>
  <c r="F30" i="2"/>
  <c r="H93" i="2"/>
  <c r="I93" i="2" s="1"/>
  <c r="F93" i="2"/>
  <c r="H128" i="2"/>
  <c r="I128" i="2" s="1"/>
  <c r="F128" i="2"/>
  <c r="F67" i="2"/>
  <c r="H67" i="2"/>
  <c r="I67" i="2" s="1"/>
  <c r="H119" i="2"/>
  <c r="I119" i="2" s="1"/>
  <c r="F119" i="2"/>
  <c r="H23" i="2"/>
  <c r="I23" i="2" s="1"/>
  <c r="F23" i="2"/>
  <c r="H86" i="2"/>
  <c r="I86" i="2" s="1"/>
  <c r="F86" i="2"/>
  <c r="F32" i="2"/>
  <c r="H32" i="2"/>
  <c r="I32" i="2" s="1"/>
  <c r="H16" i="2"/>
  <c r="I16" i="2" s="1"/>
  <c r="F16" i="2"/>
  <c r="H147" i="2"/>
  <c r="I147" i="2" s="1"/>
  <c r="F147" i="2"/>
  <c r="H11" i="2"/>
  <c r="I11" i="2" s="1"/>
  <c r="F11" i="2"/>
  <c r="Q31" i="1"/>
  <c r="T31" i="1"/>
  <c r="S31" i="1"/>
  <c r="Q33" i="1"/>
  <c r="T33" i="1" s="1"/>
  <c r="S33" i="1"/>
  <c r="Q25" i="1"/>
  <c r="T25" i="1"/>
  <c r="S25" i="1"/>
  <c r="Q29" i="1"/>
  <c r="T29" i="1"/>
  <c r="S29" i="1"/>
  <c r="T43" i="1"/>
  <c r="S43" i="1"/>
  <c r="Q43" i="1"/>
  <c r="AA24" i="1"/>
  <c r="Y34" i="1"/>
  <c r="Y32" i="1"/>
  <c r="Y30" i="1"/>
  <c r="Y28" i="1"/>
  <c r="Y26" i="1"/>
  <c r="S41" i="1"/>
  <c r="T41" i="1"/>
  <c r="Q41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<sst xmlns="http://schemas.openxmlformats.org/spreadsheetml/2006/main" count="263" uniqueCount="213">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</sst>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D35B3E93-9014-4F55-AD51-4F687F9ECB76}"/>
    <cellStyle name="Hyperlink" xfId="2" builtinId="8"/>
    <cellStyle name="Normal" xfId="0" builtinId="0"/>
    <cellStyle name="Normal 3" xfId="3" xr:uid="{D7CF0E4B-0FB7-45DB-8CEE-61980634BDFC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August%2006,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August%2006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7ec2589e3387566ad60f9ea86f65da48a25f3837971c519ca3f9595d37b18f36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7ec2589e3387566ad60f9ea86f65da48a25f3837971c519ca3f9595d37b18f36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7ec2589e3387566ad60f9ea86f65da48a25f3837971c519ca3f9595d37b18f36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1345</v>
          </cell>
          <cell r="H7">
            <v>1370</v>
          </cell>
        </row>
        <row r="9">
          <cell r="G9">
            <v>1.1544000000000001</v>
          </cell>
        </row>
        <row r="10">
          <cell r="G10">
            <v>157.85</v>
          </cell>
        </row>
        <row r="11">
          <cell r="G11">
            <v>1.3456999999999999</v>
          </cell>
        </row>
        <row r="12">
          <cell r="G12">
            <v>0.80840000000000001</v>
          </cell>
        </row>
        <row r="13">
          <cell r="G13">
            <v>16.3323</v>
          </cell>
        </row>
        <row r="14">
          <cell r="G14">
            <v>6.4734999999999996</v>
          </cell>
        </row>
        <row r="15">
          <cell r="G15">
            <v>1.4013</v>
          </cell>
        </row>
        <row r="16">
          <cell r="G16">
            <v>0.70379999999999998</v>
          </cell>
        </row>
        <row r="17">
          <cell r="G17">
            <v>6.7506000000000004</v>
          </cell>
        </row>
        <row r="18">
          <cell r="G18">
            <v>6.7502000000000004</v>
          </cell>
        </row>
        <row r="19">
          <cell r="G19">
            <v>1364.3999999999999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1498.7447999999999</v>
          </cell>
        </row>
        <row r="3">
          <cell r="A3">
            <v>328</v>
          </cell>
          <cell r="B3">
            <v>209.46194</v>
          </cell>
        </row>
        <row r="4">
          <cell r="A4">
            <v>953</v>
          </cell>
          <cell r="B4">
            <v>103.62251000000001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8.0909999999999993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95.749380000000002</v>
          </cell>
        </row>
        <row r="9">
          <cell r="A9">
            <v>72</v>
          </cell>
          <cell r="B9">
            <v>13.549524999999999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33.299999999999997</v>
          </cell>
        </row>
        <row r="12">
          <cell r="A12">
            <v>949</v>
          </cell>
          <cell r="B12">
            <v>47.739001999999999</v>
          </cell>
        </row>
        <row r="13">
          <cell r="A13">
            <v>586</v>
          </cell>
          <cell r="B13">
            <v>277.85000000000002</v>
          </cell>
        </row>
        <row r="14">
          <cell r="A14">
            <v>702</v>
          </cell>
          <cell r="B14">
            <v>1.2830999999999999</v>
          </cell>
        </row>
        <row r="15">
          <cell r="A15">
            <v>524</v>
          </cell>
          <cell r="B15">
            <v>152.39385999999999</v>
          </cell>
        </row>
        <row r="16">
          <cell r="A16">
            <v>50</v>
          </cell>
          <cell r="B16">
            <v>123.96999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12.02</v>
          </cell>
        </row>
        <row r="19">
          <cell r="A19">
            <v>971</v>
          </cell>
          <cell r="B19">
            <v>65.72</v>
          </cell>
        </row>
        <row r="20">
          <cell r="A20">
            <v>682</v>
          </cell>
          <cell r="B20">
            <v>3.7570000000000001</v>
          </cell>
        </row>
        <row r="21">
          <cell r="A21">
            <v>978</v>
          </cell>
          <cell r="B21">
            <v>0.86835700000000005</v>
          </cell>
        </row>
        <row r="22">
          <cell r="A22">
            <v>90</v>
          </cell>
          <cell r="B22">
            <v>7.8025007000000004</v>
          </cell>
        </row>
        <row r="23">
          <cell r="A23">
            <v>157</v>
          </cell>
          <cell r="B23">
            <v>6.7482065999999996</v>
          </cell>
        </row>
        <row r="24">
          <cell r="A24">
            <v>324</v>
          </cell>
          <cell r="B24">
            <v>8782.5319999999992</v>
          </cell>
        </row>
        <row r="25">
          <cell r="A25">
            <v>967</v>
          </cell>
          <cell r="B25">
            <v>19.035413999999999</v>
          </cell>
        </row>
        <row r="26">
          <cell r="A26">
            <v>882</v>
          </cell>
          <cell r="B26">
            <v>2.6695285000000002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11886.72</v>
          </cell>
        </row>
        <row r="29">
          <cell r="A29">
            <v>124</v>
          </cell>
          <cell r="B29">
            <v>1.4083000000000001</v>
          </cell>
        </row>
        <row r="30">
          <cell r="A30">
            <v>996</v>
          </cell>
          <cell r="B30">
            <v>755.15520000000004</v>
          </cell>
        </row>
        <row r="31">
          <cell r="A31">
            <v>242</v>
          </cell>
          <cell r="B31">
            <v>2.1867447000000002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95.127499999999998</v>
          </cell>
        </row>
        <row r="34">
          <cell r="A34">
            <v>985</v>
          </cell>
          <cell r="B34">
            <v>3.7372999999999998</v>
          </cell>
        </row>
        <row r="35">
          <cell r="A35">
            <v>756</v>
          </cell>
          <cell r="B35">
            <v>0.81059999999999999</v>
          </cell>
        </row>
        <row r="36">
          <cell r="A36">
            <v>578</v>
          </cell>
          <cell r="B36">
            <v>9.5714000000000006</v>
          </cell>
        </row>
        <row r="37">
          <cell r="A37">
            <v>516</v>
          </cell>
          <cell r="B37">
            <v>16.429600000000001</v>
          </cell>
        </row>
        <row r="38">
          <cell r="A38">
            <v>238</v>
          </cell>
          <cell r="B38">
            <v>0.74448999999999999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7.6429710000000002</v>
          </cell>
        </row>
        <row r="41">
          <cell r="A41">
            <v>901</v>
          </cell>
          <cell r="B41">
            <v>32.353003999999999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569.60486000000003</v>
          </cell>
        </row>
        <row r="44">
          <cell r="A44">
            <v>360</v>
          </cell>
          <cell r="B44">
            <v>17980</v>
          </cell>
        </row>
        <row r="45">
          <cell r="A45">
            <v>496</v>
          </cell>
          <cell r="B45">
            <v>3599.9998000000001</v>
          </cell>
        </row>
        <row r="46">
          <cell r="A46">
            <v>941</v>
          </cell>
          <cell r="B46">
            <v>101.80763</v>
          </cell>
        </row>
        <row r="47">
          <cell r="A47">
            <v>434</v>
          </cell>
          <cell r="B47">
            <v>6.3735666000000002</v>
          </cell>
        </row>
        <row r="48">
          <cell r="A48">
            <v>930</v>
          </cell>
          <cell r="B48">
            <v>21.471150000000002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95.246155000000002</v>
          </cell>
        </row>
        <row r="51">
          <cell r="A51">
            <v>981</v>
          </cell>
          <cell r="B51">
            <v>2.585</v>
          </cell>
        </row>
        <row r="52">
          <cell r="A52">
            <v>752</v>
          </cell>
          <cell r="B52">
            <v>9.5722000000000005</v>
          </cell>
        </row>
        <row r="53">
          <cell r="A53">
            <v>116</v>
          </cell>
          <cell r="B53">
            <v>4059.0796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1.698359</v>
          </cell>
        </row>
        <row r="56">
          <cell r="A56">
            <v>174</v>
          </cell>
          <cell r="B56">
            <v>427.20364000000001</v>
          </cell>
        </row>
        <row r="57">
          <cell r="A57">
            <v>748</v>
          </cell>
          <cell r="B57">
            <v>16.4208</v>
          </cell>
        </row>
        <row r="58">
          <cell r="A58">
            <v>156</v>
          </cell>
          <cell r="B58">
            <v>6.7507999999999999</v>
          </cell>
        </row>
        <row r="59">
          <cell r="A59">
            <v>96</v>
          </cell>
          <cell r="B59">
            <v>1.2830999999999999</v>
          </cell>
        </row>
        <row r="60">
          <cell r="A60">
            <v>788</v>
          </cell>
          <cell r="B60">
            <v>2.9350000000000001</v>
          </cell>
        </row>
        <row r="61">
          <cell r="A61">
            <v>608</v>
          </cell>
          <cell r="B61">
            <v>61.1</v>
          </cell>
        </row>
        <row r="62">
          <cell r="A62">
            <v>430</v>
          </cell>
          <cell r="B62">
            <v>180.78880000000001</v>
          </cell>
        </row>
        <row r="63">
          <cell r="A63">
            <v>548</v>
          </cell>
          <cell r="B63">
            <v>117.57599999999999</v>
          </cell>
        </row>
        <row r="64">
          <cell r="A64">
            <v>826</v>
          </cell>
          <cell r="B64">
            <v>0.74448999999999999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123.32</v>
          </cell>
        </row>
        <row r="67">
          <cell r="A67">
            <v>208</v>
          </cell>
          <cell r="B67">
            <v>6.4919000000000002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133.02760000000001</v>
          </cell>
        </row>
        <row r="70">
          <cell r="A70">
            <v>933</v>
          </cell>
          <cell r="B70">
            <v>2.9264000000000001</v>
          </cell>
        </row>
        <row r="71">
          <cell r="A71">
            <v>292</v>
          </cell>
          <cell r="B71">
            <v>0.74448999999999999</v>
          </cell>
        </row>
        <row r="72">
          <cell r="A72">
            <v>704</v>
          </cell>
          <cell r="B72">
            <v>26259</v>
          </cell>
        </row>
        <row r="73">
          <cell r="A73">
            <v>426</v>
          </cell>
          <cell r="B73">
            <v>16.4208</v>
          </cell>
        </row>
        <row r="74">
          <cell r="A74">
            <v>230</v>
          </cell>
          <cell r="B74">
            <v>160.96700000000001</v>
          </cell>
        </row>
        <row r="75">
          <cell r="A75">
            <v>392</v>
          </cell>
          <cell r="B75">
            <v>157.90001000000001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314.64</v>
          </cell>
        </row>
        <row r="78">
          <cell r="A78">
            <v>973</v>
          </cell>
          <cell r="B78">
            <v>920.75490000000002</v>
          </cell>
        </row>
        <row r="79">
          <cell r="A79">
            <v>170</v>
          </cell>
          <cell r="B79">
            <v>3204.51</v>
          </cell>
        </row>
        <row r="80">
          <cell r="A80">
            <v>188</v>
          </cell>
          <cell r="B80">
            <v>458.55130000000003</v>
          </cell>
        </row>
        <row r="81">
          <cell r="A81">
            <v>152</v>
          </cell>
          <cell r="B81">
            <v>914.45996000000002</v>
          </cell>
        </row>
        <row r="82">
          <cell r="A82">
            <v>8</v>
          </cell>
          <cell r="B82">
            <v>81.069999999999993</v>
          </cell>
        </row>
        <row r="83">
          <cell r="A83">
            <v>270</v>
          </cell>
          <cell r="B83">
            <v>73.009995000000004</v>
          </cell>
        </row>
        <row r="84">
          <cell r="A84">
            <v>929</v>
          </cell>
          <cell r="B84">
            <v>40.132153000000002</v>
          </cell>
        </row>
        <row r="85">
          <cell r="A85">
            <v>566</v>
          </cell>
          <cell r="B85">
            <v>1364.4</v>
          </cell>
        </row>
        <row r="86">
          <cell r="A86">
            <v>404</v>
          </cell>
          <cell r="B86">
            <v>129.31461999999999</v>
          </cell>
        </row>
        <row r="87">
          <cell r="A87">
            <v>108</v>
          </cell>
          <cell r="B87">
            <v>2992.6754999999998</v>
          </cell>
        </row>
        <row r="88">
          <cell r="A88">
            <v>388</v>
          </cell>
          <cell r="B88">
            <v>158.65752000000001</v>
          </cell>
        </row>
        <row r="89">
          <cell r="A89">
            <v>504</v>
          </cell>
          <cell r="B89">
            <v>9.3186</v>
          </cell>
        </row>
        <row r="90">
          <cell r="A90">
            <v>784</v>
          </cell>
          <cell r="B90">
            <v>3.6732999999999998</v>
          </cell>
        </row>
        <row r="91">
          <cell r="A91">
            <v>604</v>
          </cell>
          <cell r="B91">
            <v>3.3996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4324.1255000000001</v>
          </cell>
        </row>
        <row r="95">
          <cell r="A95">
            <v>484</v>
          </cell>
          <cell r="B95">
            <v>17.271699999999999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44.689500000000002</v>
          </cell>
        </row>
        <row r="99">
          <cell r="A99">
            <v>800</v>
          </cell>
          <cell r="B99">
            <v>3738.0789</v>
          </cell>
        </row>
        <row r="100">
          <cell r="A100">
            <v>818</v>
          </cell>
          <cell r="B100">
            <v>49.864739999999998</v>
          </cell>
        </row>
        <row r="101">
          <cell r="A101">
            <v>936</v>
          </cell>
          <cell r="B101">
            <v>11.75</v>
          </cell>
        </row>
        <row r="102">
          <cell r="A102">
            <v>344</v>
          </cell>
          <cell r="B102">
            <v>7.8444000000000003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53.5426</v>
          </cell>
        </row>
        <row r="105">
          <cell r="A105">
            <v>400</v>
          </cell>
          <cell r="B105">
            <v>0.71020000000000005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22.798400000000001</v>
          </cell>
        </row>
        <row r="108">
          <cell r="A108">
            <v>418</v>
          </cell>
          <cell r="B108">
            <v>22704</v>
          </cell>
        </row>
        <row r="109">
          <cell r="A109">
            <v>858</v>
          </cell>
          <cell r="B109">
            <v>40.29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2293.6640000000002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6.7148494999999997</v>
          </cell>
        </row>
        <row r="114">
          <cell r="A114">
            <v>600</v>
          </cell>
          <cell r="B114">
            <v>5963.5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4.0999999999999996</v>
          </cell>
        </row>
        <row r="117">
          <cell r="A117">
            <v>144</v>
          </cell>
          <cell r="B117">
            <v>335.69997999999998</v>
          </cell>
        </row>
        <row r="118">
          <cell r="A118">
            <v>262</v>
          </cell>
          <cell r="B118">
            <v>177.8</v>
          </cell>
        </row>
        <row r="119">
          <cell r="A119">
            <v>558</v>
          </cell>
          <cell r="B119">
            <v>36.64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47.782597000000003</v>
          </cell>
        </row>
        <row r="122">
          <cell r="A122">
            <v>498</v>
          </cell>
          <cell r="B122">
            <v>17.349443000000001</v>
          </cell>
        </row>
        <row r="123">
          <cell r="A123">
            <v>776</v>
          </cell>
          <cell r="B123">
            <v>2.3139386000000002</v>
          </cell>
        </row>
        <row r="124">
          <cell r="A124">
            <v>943</v>
          </cell>
          <cell r="B124">
            <v>63.70176</v>
          </cell>
        </row>
        <row r="125">
          <cell r="A125">
            <v>598</v>
          </cell>
          <cell r="B125">
            <v>4.4130625999999999</v>
          </cell>
        </row>
        <row r="126">
          <cell r="A126">
            <v>654</v>
          </cell>
          <cell r="B126">
            <v>0.74448999999999999</v>
          </cell>
        </row>
        <row r="127">
          <cell r="A127">
            <v>340</v>
          </cell>
          <cell r="B127">
            <v>26.840623999999998</v>
          </cell>
        </row>
        <row r="128">
          <cell r="A128">
            <v>643</v>
          </cell>
          <cell r="B128">
            <v>81.319999999999993</v>
          </cell>
        </row>
        <row r="129">
          <cell r="A129">
            <v>414</v>
          </cell>
          <cell r="B129">
            <v>0.30714999999999998</v>
          </cell>
        </row>
        <row r="130">
          <cell r="A130">
            <v>51</v>
          </cell>
          <cell r="B130">
            <v>365.61470000000003</v>
          </cell>
        </row>
        <row r="131">
          <cell r="A131">
            <v>972</v>
          </cell>
          <cell r="B131">
            <v>9.2372999999999994</v>
          </cell>
        </row>
        <row r="132">
          <cell r="A132">
            <v>398</v>
          </cell>
          <cell r="B132">
            <v>469.90010000000001</v>
          </cell>
        </row>
        <row r="133">
          <cell r="A133">
            <v>928</v>
          </cell>
          <cell r="B133">
            <v>755.15520000000004</v>
          </cell>
        </row>
        <row r="134">
          <cell r="A134">
            <v>454</v>
          </cell>
          <cell r="B134">
            <v>1735.9237000000001</v>
          </cell>
        </row>
        <row r="135">
          <cell r="A135">
            <v>158</v>
          </cell>
          <cell r="B135">
            <v>6.7210109999999998</v>
          </cell>
        </row>
        <row r="136">
          <cell r="A136">
            <v>554</v>
          </cell>
          <cell r="B136">
            <v>1.7070669999999999</v>
          </cell>
        </row>
        <row r="137">
          <cell r="A137">
            <v>950</v>
          </cell>
          <cell r="B137">
            <v>569.60486000000003</v>
          </cell>
        </row>
        <row r="138">
          <cell r="A138">
            <v>968</v>
          </cell>
          <cell r="B138">
            <v>37.713245000000001</v>
          </cell>
        </row>
        <row r="139">
          <cell r="A139">
            <v>214</v>
          </cell>
          <cell r="B139">
            <v>58.076000000000001</v>
          </cell>
        </row>
        <row r="140">
          <cell r="A140">
            <v>376</v>
          </cell>
          <cell r="B140">
            <v>3.0156000000000001</v>
          </cell>
        </row>
        <row r="141">
          <cell r="A141">
            <v>36</v>
          </cell>
          <cell r="B141">
            <v>1.4218679999999999</v>
          </cell>
        </row>
        <row r="142">
          <cell r="A142">
            <v>710</v>
          </cell>
          <cell r="B142">
            <v>16.429600000000001</v>
          </cell>
        </row>
        <row r="143">
          <cell r="A143">
            <v>203</v>
          </cell>
          <cell r="B143">
            <v>21.029</v>
          </cell>
        </row>
        <row r="144">
          <cell r="A144">
            <v>728</v>
          </cell>
          <cell r="B144">
            <v>5080.6469999999999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4.5629999999999997</v>
          </cell>
        </row>
        <row r="148">
          <cell r="A148">
            <v>410</v>
          </cell>
          <cell r="B148">
            <v>1421.4505999999999</v>
          </cell>
        </row>
        <row r="149">
          <cell r="A149">
            <v>706</v>
          </cell>
          <cell r="B149">
            <v>572.35730000000001</v>
          </cell>
        </row>
        <row r="150">
          <cell r="A150">
            <v>690</v>
          </cell>
          <cell r="B150">
            <v>14.359299999999999</v>
          </cell>
        </row>
        <row r="151">
          <cell r="A151">
            <v>986</v>
          </cell>
          <cell r="B151">
            <v>5.1483999999999996</v>
          </cell>
        </row>
        <row r="152">
          <cell r="A152">
            <v>3</v>
          </cell>
          <cell r="B152">
            <v>1418.4069999999999</v>
          </cell>
        </row>
        <row r="153">
          <cell r="A153">
            <v>924</v>
          </cell>
          <cell r="B153">
            <v>27.962897999999999</v>
          </cell>
        </row>
        <row r="154">
          <cell r="A154">
            <v>646</v>
          </cell>
          <cell r="B154">
            <v>1473.84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131.22261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94A5-C43E-4EFC-BFD9-88B3E3DE8A56}">
  <dimension ref="A1:AI93"/>
  <sheetViews>
    <sheetView workbookViewId="0">
      <selection activeCell="A9" sqref="A9:XFD11"/>
    </sheetView>
  </sheetViews>
  <sheetFormatPr defaultColWidth="8.81640625" defaultRowHeight="14.5" x14ac:dyDescent="0.35"/>
  <cols>
    <col min="1" max="1" width="24.36328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36328125" style="4" customWidth="1"/>
    <col min="7" max="7" width="27.089843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36328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36328125" style="4" customWidth="1"/>
    <col min="16" max="16" width="27.089843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36328125" style="57" bestFit="1" customWidth="1"/>
    <col min="21" max="21" width="0.81640625" style="4" customWidth="1"/>
    <col min="22" max="22" width="27.81640625" style="4" customWidth="1"/>
    <col min="23" max="23" width="24.08984375" style="4" customWidth="1"/>
    <col min="24" max="24" width="11.26953125" style="4" hidden="1" customWidth="1"/>
    <col min="25" max="25" width="11.81640625" style="4" customWidth="1"/>
    <col min="26" max="26" width="4.36328125" style="4" customWidth="1"/>
    <col min="27" max="27" width="20" style="4" bestFit="1" customWidth="1"/>
    <col min="28" max="28" width="18.632812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46240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1529.1305</v>
      </c>
      <c r="C25" s="8">
        <f>+C23*(K25-0.0055)</f>
        <v>1587.693</v>
      </c>
      <c r="D25" s="8"/>
      <c r="E25" s="8"/>
      <c r="F25" s="51" t="s">
        <v>25</v>
      </c>
      <c r="G25" s="52">
        <f>[1]POPULATE!G9</f>
        <v>1.1544000000000001</v>
      </c>
      <c r="H25" s="53">
        <f>+G25+0.03</f>
        <v>1.1844000000000001</v>
      </c>
      <c r="I25" s="53"/>
      <c r="J25" s="45">
        <f>+(G25-($J$17/10000))+0</f>
        <v>1.1444000000000001</v>
      </c>
      <c r="K25" s="45">
        <f>+(G25+($K$17/10000))+0</f>
        <v>1.1644000000000001</v>
      </c>
      <c r="L25" s="8" t="s">
        <v>26</v>
      </c>
      <c r="M25" s="54"/>
      <c r="N25" s="48"/>
      <c r="O25" s="51" t="s">
        <v>25</v>
      </c>
      <c r="P25" s="52">
        <f>G25</f>
        <v>1.1544000000000001</v>
      </c>
      <c r="Q25" s="53">
        <f>+P25+0.03</f>
        <v>1.1844000000000001</v>
      </c>
      <c r="R25" s="53"/>
      <c r="S25" s="45">
        <f>+(P25-($S$17/10000))+0</f>
        <v>1.1394000000000002</v>
      </c>
      <c r="T25" s="45">
        <f>+(P25+($T$17/10000))+0</f>
        <v>1.1694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1.1604000000000001</v>
      </c>
      <c r="Y26" s="49">
        <f>$Y$24*X26</f>
        <v>1589.748</v>
      </c>
      <c r="Z26" s="19"/>
      <c r="AA26" s="56">
        <f>$AA$24*X26</f>
        <v>1589.748</v>
      </c>
      <c r="AB26" s="56">
        <f>$AB$24*X26</f>
        <v>1589.748</v>
      </c>
      <c r="AD26" s="4" t="s">
        <v>23</v>
      </c>
    </row>
    <row r="27" spans="1:35" ht="14" x14ac:dyDescent="0.3">
      <c r="A27" s="2" t="s">
        <v>28</v>
      </c>
      <c r="B27" s="8">
        <f>+B23/K27</f>
        <v>8.4141382546137002</v>
      </c>
      <c r="C27" s="8">
        <f>+C23/J27</f>
        <v>8.7344596748485817</v>
      </c>
      <c r="D27" s="23"/>
      <c r="E27" s="59"/>
      <c r="F27" s="51" t="s">
        <v>29</v>
      </c>
      <c r="G27" s="52">
        <f>[1]POPULATE!G10</f>
        <v>157.85</v>
      </c>
      <c r="H27" s="53">
        <f>+G27+1</f>
        <v>158.85</v>
      </c>
      <c r="I27" s="17"/>
      <c r="J27" s="8">
        <f>+(G27-($J$17/100))+0</f>
        <v>156.85</v>
      </c>
      <c r="K27" s="8">
        <f>+(H27+($K$17/100))-0</f>
        <v>159.85</v>
      </c>
      <c r="L27" s="16" t="s">
        <v>30</v>
      </c>
      <c r="M27" s="16"/>
      <c r="O27" s="51" t="s">
        <v>29</v>
      </c>
      <c r="P27" s="52">
        <f t="shared" ref="P27:P43" si="0">G27</f>
        <v>157.85</v>
      </c>
      <c r="Q27" s="53">
        <f>+P27+1</f>
        <v>158.85</v>
      </c>
      <c r="R27" s="17"/>
      <c r="S27" s="8">
        <f>+(P27-($S$17/100))+0</f>
        <v>156.35</v>
      </c>
      <c r="T27" s="8">
        <f>+(Q27+($T$17/100))-0</f>
        <v>160.35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1.3516999999999999</v>
      </c>
      <c r="Y28" s="49">
        <f>$Y$24*X28</f>
        <v>1851.829</v>
      </c>
      <c r="Z28" s="19"/>
      <c r="AA28" s="56">
        <f>$AA$24*X28</f>
        <v>1851.829</v>
      </c>
      <c r="AB28" s="56">
        <f>$AB$24*X28</f>
        <v>1851.829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1786.4289999999999</v>
      </c>
      <c r="C29" s="16">
        <f>+C23*(K29-0.0055)</f>
        <v>1849.7739999999999</v>
      </c>
      <c r="D29" s="16"/>
      <c r="E29" s="8"/>
      <c r="F29" s="41" t="s">
        <v>32</v>
      </c>
      <c r="G29" s="52">
        <f>[1]POPULATE!G11</f>
        <v>1.3456999999999999</v>
      </c>
      <c r="H29" s="53">
        <f>+G29+0.03</f>
        <v>1.3756999999999999</v>
      </c>
      <c r="I29" s="53"/>
      <c r="J29" s="45">
        <f>+(G29-($J$17/10000))+0</f>
        <v>1.3356999999999999</v>
      </c>
      <c r="K29" s="45">
        <f>+(G29+($K$17/10000))-0</f>
        <v>1.3556999999999999</v>
      </c>
      <c r="L29" s="16" t="s">
        <v>33</v>
      </c>
      <c r="M29" s="16"/>
      <c r="N29" s="48"/>
      <c r="O29" s="41" t="s">
        <v>32</v>
      </c>
      <c r="P29" s="52">
        <f t="shared" si="0"/>
        <v>1.3456999999999999</v>
      </c>
      <c r="Q29" s="53">
        <f>+P29+0.03</f>
        <v>1.3756999999999999</v>
      </c>
      <c r="R29" s="53"/>
      <c r="S29" s="45">
        <f>+(P29-($S$17/10000))+0</f>
        <v>1.3307</v>
      </c>
      <c r="T29" s="45">
        <f>+(P29+($T$17/10000))-0</f>
        <v>1.3606999999999998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0.8024</v>
      </c>
      <c r="Y30" s="49">
        <f>$Y$24/X30</f>
        <v>1707.3778664007975</v>
      </c>
      <c r="Z30" s="19"/>
      <c r="AA30" s="56">
        <f>$AA$24/X30</f>
        <v>1707.3778664007975</v>
      </c>
      <c r="AB30" s="56">
        <f>$AB$24/X30</f>
        <v>1707.3778664007975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1643.4506353861193</v>
      </c>
      <c r="C31" s="16">
        <f>+C23/J31</f>
        <v>1715.9318637274548</v>
      </c>
      <c r="D31" s="16"/>
      <c r="E31" s="8"/>
      <c r="F31" s="41" t="s">
        <v>35</v>
      </c>
      <c r="G31" s="52">
        <f>[1]POPULATE!G12</f>
        <v>0.80840000000000001</v>
      </c>
      <c r="H31" s="53">
        <f>+G31+0.04</f>
        <v>0.84840000000000004</v>
      </c>
      <c r="I31" s="53"/>
      <c r="J31" s="45">
        <f>+(G31-($J$17/10000))+0</f>
        <v>0.7984</v>
      </c>
      <c r="K31" s="45">
        <f>+(G31+($K$17/10000))-0</f>
        <v>0.81840000000000002</v>
      </c>
      <c r="L31" s="16" t="s">
        <v>36</v>
      </c>
      <c r="M31" s="16"/>
      <c r="N31" s="48"/>
      <c r="O31" s="41" t="s">
        <v>35</v>
      </c>
      <c r="P31" s="52">
        <f t="shared" si="0"/>
        <v>0.80840000000000001</v>
      </c>
      <c r="Q31" s="53">
        <f>+P31+0.04</f>
        <v>0.84840000000000004</v>
      </c>
      <c r="R31" s="53"/>
      <c r="S31" s="45">
        <f>+(P31-($S$17/10000))+0</f>
        <v>0.79339999999999999</v>
      </c>
      <c r="T31" s="45">
        <f>+(P31+($T$17/10000))-0</f>
        <v>0.82340000000000002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16.2623</v>
      </c>
      <c r="Y32" s="49">
        <f>$Y$24/X32</f>
        <v>84.243926135909433</v>
      </c>
      <c r="Z32" s="19"/>
      <c r="AA32" s="56">
        <f>$AA$24/X32</f>
        <v>84.243926135909433</v>
      </c>
      <c r="AB32" s="56">
        <f>$AB$24/X32</f>
        <v>84.243926135909433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81.850988601717347</v>
      </c>
      <c r="C33" s="16">
        <f>+C23/J33</f>
        <v>84.373633547449401</v>
      </c>
      <c r="D33" s="16"/>
      <c r="E33" s="8"/>
      <c r="F33" s="66" t="s">
        <v>38</v>
      </c>
      <c r="G33" s="52">
        <f>[1]POPULATE!G13</f>
        <v>16.3323</v>
      </c>
      <c r="H33" s="53">
        <f>+G33+0.04</f>
        <v>16.372299999999999</v>
      </c>
      <c r="I33" s="67"/>
      <c r="J33" s="45">
        <f>+(G33-($J$17/10000))-0.085</f>
        <v>16.237299999999998</v>
      </c>
      <c r="K33" s="45">
        <f>+(H33+($K$17/10000))+0.05</f>
        <v>16.432300000000001</v>
      </c>
      <c r="L33" s="41" t="s">
        <v>39</v>
      </c>
      <c r="M33" s="41"/>
      <c r="N33" s="48"/>
      <c r="O33" s="66" t="s">
        <v>38</v>
      </c>
      <c r="P33" s="52">
        <f t="shared" si="0"/>
        <v>16.3323</v>
      </c>
      <c r="Q33" s="53">
        <f>+P33+0.04</f>
        <v>16.372299999999999</v>
      </c>
      <c r="R33" s="67"/>
      <c r="S33" s="45">
        <f>+(P33-($S$17/10000))-0.085</f>
        <v>16.232299999999999</v>
      </c>
      <c r="T33" s="45">
        <f>+(Q33+($T$17/10000))+0.05</f>
        <v>16.4373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1.3953</v>
      </c>
      <c r="Y34" s="49">
        <f>$Y$24/X34</f>
        <v>981.86769870278795</v>
      </c>
      <c r="Z34" s="19"/>
      <c r="AA34" s="56">
        <f>$AA$24/X34</f>
        <v>981.86769870278795</v>
      </c>
      <c r="AB34" s="56">
        <f>$AB$24/X34</f>
        <v>981.86769870278795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207.44967995681347</v>
      </c>
      <c r="C35" s="16">
        <f>+C23/J35</f>
        <v>211.95946468631547</v>
      </c>
      <c r="D35" s="16"/>
      <c r="E35" s="8"/>
      <c r="F35" s="66" t="s">
        <v>42</v>
      </c>
      <c r="G35" s="52">
        <f>[1]POPULATE!G14</f>
        <v>6.4734999999999996</v>
      </c>
      <c r="H35" s="53">
        <f>+G35+0.04</f>
        <v>6.5134999999999996</v>
      </c>
      <c r="I35" s="67"/>
      <c r="J35" s="45">
        <f>+(G35-($J$17/10000))-0</f>
        <v>6.4634999999999998</v>
      </c>
      <c r="K35" s="45">
        <f>+(G35+($K$17/10000))-0</f>
        <v>6.4834999999999994</v>
      </c>
      <c r="L35" s="16" t="s">
        <v>43</v>
      </c>
      <c r="M35" s="16"/>
      <c r="N35" s="48"/>
      <c r="O35" s="66" t="s">
        <v>42</v>
      </c>
      <c r="P35" s="52">
        <f t="shared" si="0"/>
        <v>6.4734999999999996</v>
      </c>
      <c r="Q35" s="53">
        <f>+P35+0.04</f>
        <v>6.5134999999999996</v>
      </c>
      <c r="R35" s="67"/>
      <c r="S35" s="45">
        <f>+(P35-($S$17/10000))-0</f>
        <v>6.4584999999999999</v>
      </c>
      <c r="T35" s="45">
        <f>+(P35+($T$17/10000))-0</f>
        <v>6.4884999999999993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953.02203642032168</v>
      </c>
      <c r="C37" s="16">
        <f>+C23/J37</f>
        <v>984.69057715805366</v>
      </c>
      <c r="D37" s="16"/>
      <c r="E37" s="8"/>
      <c r="F37" s="66" t="s">
        <v>44</v>
      </c>
      <c r="G37" s="52">
        <f>[1]POPULATE!G15</f>
        <v>1.4013</v>
      </c>
      <c r="H37" s="53">
        <f>+G37+0.04</f>
        <v>1.4413</v>
      </c>
      <c r="I37" s="69"/>
      <c r="J37" s="45">
        <f>+(G37-($J$17/10000))-0</f>
        <v>1.3913</v>
      </c>
      <c r="K37" s="45">
        <f>+(G37+($K$17/10000))-0</f>
        <v>1.4113</v>
      </c>
      <c r="L37" s="16" t="s">
        <v>45</v>
      </c>
      <c r="M37" s="16"/>
      <c r="N37" s="48"/>
      <c r="O37" s="66" t="s">
        <v>44</v>
      </c>
      <c r="P37" s="52">
        <f t="shared" si="0"/>
        <v>1.4013</v>
      </c>
      <c r="Q37" s="53">
        <f>+P37+0.04</f>
        <v>1.4413</v>
      </c>
      <c r="R37" s="69"/>
      <c r="S37" s="45">
        <f>+(P37-($S$17/10000))-0</f>
        <v>1.3863000000000001</v>
      </c>
      <c r="T37" s="45">
        <f>+(P37+($T$17/10000))-0</f>
        <v>1.4162999999999999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933.16099999999994</v>
      </c>
      <c r="C39" s="8">
        <f>+C23*K39</f>
        <v>977.90599999999995</v>
      </c>
      <c r="D39" s="8"/>
      <c r="E39" s="8"/>
      <c r="F39" s="66" t="s">
        <v>47</v>
      </c>
      <c r="G39" s="52">
        <f>[1]POPULATE!G16</f>
        <v>0.70379999999999998</v>
      </c>
      <c r="H39" s="53">
        <f>+G39+0.04</f>
        <v>0.74380000000000002</v>
      </c>
      <c r="I39" s="67"/>
      <c r="J39" s="45">
        <f>+(G39-($J$17/10000))+0</f>
        <v>0.69379999999999997</v>
      </c>
      <c r="K39" s="45">
        <f>+(G39+($K$17/10000))-0</f>
        <v>0.71379999999999999</v>
      </c>
      <c r="L39" s="8" t="s">
        <v>48</v>
      </c>
      <c r="M39" s="8"/>
      <c r="N39" s="48"/>
      <c r="O39" s="66" t="s">
        <v>47</v>
      </c>
      <c r="P39" s="52">
        <f t="shared" si="0"/>
        <v>0.70379999999999998</v>
      </c>
      <c r="Q39" s="53">
        <f>+P39+0.04</f>
        <v>0.74380000000000002</v>
      </c>
      <c r="R39" s="67"/>
      <c r="S39" s="45">
        <f>+(P39-($S$17/10000))+0</f>
        <v>0.68879999999999997</v>
      </c>
      <c r="T39" s="45">
        <f>+(P39+($T$17/10000))-0</f>
        <v>0.71879999999999999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198.94683903795521</v>
      </c>
      <c r="C41" s="8">
        <f>+C23/J41</f>
        <v>203.24600183959882</v>
      </c>
      <c r="D41" s="8"/>
      <c r="E41" s="8"/>
      <c r="F41" s="66" t="s">
        <v>50</v>
      </c>
      <c r="G41" s="52">
        <f>[1]POPULATE!G17</f>
        <v>6.7506000000000004</v>
      </c>
      <c r="H41" s="53">
        <f>+G41+0.04</f>
        <v>6.7906000000000004</v>
      </c>
      <c r="I41" s="67"/>
      <c r="J41" s="23">
        <f>+(G41-($J$17/10000))+0</f>
        <v>6.7406000000000006</v>
      </c>
      <c r="K41" s="23">
        <f>+(G41+($K$17/10000))-0</f>
        <v>6.7606000000000002</v>
      </c>
      <c r="L41" s="8" t="s">
        <v>51</v>
      </c>
      <c r="M41" s="8"/>
      <c r="N41" s="48"/>
      <c r="O41" s="66" t="s">
        <v>50</v>
      </c>
      <c r="P41" s="52">
        <f t="shared" si="0"/>
        <v>6.7506000000000004</v>
      </c>
      <c r="Q41" s="53">
        <f>+P41+0.04</f>
        <v>6.7906000000000004</v>
      </c>
      <c r="R41" s="67"/>
      <c r="S41" s="23">
        <f>+(P41-($S$17/10000))+0</f>
        <v>6.7356000000000007</v>
      </c>
      <c r="T41" s="23">
        <f>+(P41+($T$17/10000))-0</f>
        <v>6.7656000000000001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198.95861069199137</v>
      </c>
      <c r="C43" s="8">
        <f>+C23/J43</f>
        <v>203.25806355894483</v>
      </c>
      <c r="D43" s="35"/>
      <c r="E43" s="8"/>
      <c r="F43" s="8" t="s">
        <v>53</v>
      </c>
      <c r="G43" s="52">
        <f>[1]POPULATE!G18</f>
        <v>6.7502000000000004</v>
      </c>
      <c r="H43" s="53">
        <f>+G43+0.04</f>
        <v>6.7902000000000005</v>
      </c>
      <c r="I43" s="16"/>
      <c r="J43" s="23">
        <f>+(G43-($J$17/10000))+0</f>
        <v>6.7402000000000006</v>
      </c>
      <c r="K43" s="23">
        <f>+(G43+($K$17/10000))-0</f>
        <v>6.7602000000000002</v>
      </c>
      <c r="L43" s="76"/>
      <c r="M43" s="76"/>
      <c r="N43" s="48"/>
      <c r="O43" s="8" t="s">
        <v>53</v>
      </c>
      <c r="P43" s="52">
        <f t="shared" si="0"/>
        <v>6.7502000000000004</v>
      </c>
      <c r="Q43" s="53">
        <f>+P43+0.04</f>
        <v>6.7902000000000005</v>
      </c>
      <c r="R43" s="16"/>
      <c r="S43" s="23">
        <f>+(P43-($S$17/10000))+0</f>
        <v>6.7352000000000007</v>
      </c>
      <c r="T43" s="23">
        <f>+(P43+($T$17/10000))-0</f>
        <v>6.7652000000000001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1364.3999999999999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A18A-7BFF-441E-9EB6-BD9189BACDB2}">
  <dimension ref="A1:U160"/>
  <sheetViews>
    <sheetView tabSelected="1" topLeftCell="B1" workbookViewId="0">
      <selection activeCell="Z39" sqref="Z39"/>
    </sheetView>
  </sheetViews>
  <sheetFormatPr defaultColWidth="9" defaultRowHeight="12.5" x14ac:dyDescent="0.25"/>
  <cols>
    <col min="1" max="1" width="12" style="114" hidden="1" customWidth="1"/>
    <col min="2" max="2" width="16.26953125" style="114" customWidth="1"/>
    <col min="3" max="3" width="12.08984375" style="114" hidden="1" customWidth="1"/>
    <col min="4" max="4" width="11.1796875" style="114" hidden="1" customWidth="1"/>
    <col min="5" max="5" width="13.6328125" style="114" hidden="1" customWidth="1"/>
    <col min="6" max="6" width="13.6328125" style="114" bestFit="1" customWidth="1"/>
    <col min="7" max="7" width="9" style="114"/>
    <col min="8" max="9" width="0" style="114" hidden="1" customWidth="1"/>
    <col min="10" max="10" width="9" style="114"/>
    <col min="11" max="11" width="9.36328125" style="114" bestFit="1" customWidth="1"/>
    <col min="12" max="16384" width="9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1370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0.30714999999999998</v>
      </c>
      <c r="D2" s="115">
        <f t="shared" ref="D2:D4" si="0">C2*0.01</f>
        <v>3.0715E-3</v>
      </c>
      <c r="E2" s="116">
        <f>C2-D2</f>
        <v>0.30407849999999997</v>
      </c>
      <c r="F2" s="117">
        <f>E2</f>
        <v>0.30407849999999997</v>
      </c>
      <c r="G2" s="112"/>
      <c r="H2" s="118">
        <f>(1/E2)-(1/C2)</f>
        <v>3.2886244834804401E-2</v>
      </c>
      <c r="I2" s="118">
        <f>H2*1000</f>
        <v>32.886244834804401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0.38513999999999998</v>
      </c>
      <c r="D4" s="115">
        <f t="shared" si="0"/>
        <v>3.8514E-3</v>
      </c>
      <c r="E4" s="116">
        <f t="shared" si="1"/>
        <v>0.38128859999999998</v>
      </c>
      <c r="F4" s="117">
        <f t="shared" si="2"/>
        <v>0.38128859999999998</v>
      </c>
      <c r="G4" s="112"/>
      <c r="H4" s="118">
        <f t="shared" si="3"/>
        <v>2.6226852835358638E-2</v>
      </c>
      <c r="I4" s="118">
        <f t="shared" si="4"/>
        <v>26.226852835358638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0.71020000000000005</v>
      </c>
      <c r="D5" s="115">
        <f>C5*0.01</f>
        <v>7.1020000000000007E-3</v>
      </c>
      <c r="E5" s="116">
        <f t="shared" si="1"/>
        <v>0.703098</v>
      </c>
      <c r="F5" s="117">
        <f t="shared" si="2"/>
        <v>0.703098</v>
      </c>
      <c r="G5" s="112"/>
      <c r="H5" s="118">
        <f t="shared" si="3"/>
        <v>1.4222768376527917E-2</v>
      </c>
      <c r="I5" s="118">
        <f t="shared" si="4"/>
        <v>14.222768376527917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0.74448999999999999</v>
      </c>
      <c r="D6" s="115">
        <f>C6*0.015</f>
        <v>1.1167349999999999E-2</v>
      </c>
      <c r="E6" s="116">
        <f t="shared" si="1"/>
        <v>0.73332264999999996</v>
      </c>
      <c r="F6" s="117">
        <f t="shared" si="2"/>
        <v>0.73332264999999996</v>
      </c>
      <c r="G6" s="112"/>
      <c r="H6" s="118">
        <f t="shared" si="3"/>
        <v>2.0454843444423831E-2</v>
      </c>
      <c r="I6" s="118">
        <f t="shared" si="4"/>
        <v>20.45484344442383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0.74448999999999999</v>
      </c>
      <c r="D7" s="115">
        <f t="shared" ref="D7:D11" si="5">C7*0.015</f>
        <v>1.1167349999999999E-2</v>
      </c>
      <c r="E7" s="116">
        <f t="shared" si="1"/>
        <v>0.73332264999999996</v>
      </c>
      <c r="F7" s="117">
        <f t="shared" si="2"/>
        <v>0.73332264999999996</v>
      </c>
      <c r="G7" s="112"/>
      <c r="H7" s="118">
        <f t="shared" si="3"/>
        <v>2.0454843444423831E-2</v>
      </c>
      <c r="I7" s="118">
        <f t="shared" si="4"/>
        <v>20.45484344442383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0.74448999999999999</v>
      </c>
      <c r="D8" s="115">
        <f t="shared" si="5"/>
        <v>1.1167349999999999E-2</v>
      </c>
      <c r="E8" s="116">
        <f t="shared" si="1"/>
        <v>0.73332264999999996</v>
      </c>
      <c r="F8" s="117">
        <f t="shared" si="2"/>
        <v>0.73332264999999996</v>
      </c>
      <c r="G8" s="112"/>
      <c r="H8" s="118">
        <f t="shared" si="3"/>
        <v>2.0454843444423831E-2</v>
      </c>
      <c r="I8" s="118">
        <f t="shared" si="4"/>
        <v>20.45484344442383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0.74448999999999999</v>
      </c>
      <c r="D9" s="115">
        <f t="shared" si="5"/>
        <v>1.1167349999999999E-2</v>
      </c>
      <c r="E9" s="116">
        <f t="shared" si="1"/>
        <v>0.73332264999999996</v>
      </c>
      <c r="F9" s="117">
        <f t="shared" si="2"/>
        <v>0.73332264999999996</v>
      </c>
      <c r="G9" s="112"/>
      <c r="H9" s="118">
        <f t="shared" si="3"/>
        <v>2.0454843444423831E-2</v>
      </c>
      <c r="I9" s="118">
        <f t="shared" si="4"/>
        <v>20.45484344442383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0.81059999999999999</v>
      </c>
      <c r="D10" s="115">
        <f t="shared" si="5"/>
        <v>1.2159E-2</v>
      </c>
      <c r="E10" s="116">
        <f t="shared" si="1"/>
        <v>0.79844099999999996</v>
      </c>
      <c r="F10" s="117">
        <f t="shared" si="2"/>
        <v>0.79844099999999996</v>
      </c>
      <c r="G10" s="112"/>
      <c r="H10" s="118">
        <f t="shared" si="3"/>
        <v>1.8786610407030668E-2</v>
      </c>
      <c r="I10" s="118">
        <f t="shared" si="4"/>
        <v>18.786610407030668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0.86835700000000005</v>
      </c>
      <c r="D12" s="115">
        <f t="shared" ref="D12:D28" si="6">C12*0.025</f>
        <v>2.1708925000000004E-2</v>
      </c>
      <c r="E12" s="116">
        <f t="shared" si="1"/>
        <v>0.84664807500000006</v>
      </c>
      <c r="F12" s="117">
        <f t="shared" si="2"/>
        <v>0.84664807500000006</v>
      </c>
      <c r="G12" s="112"/>
      <c r="H12" s="118">
        <f t="shared" si="3"/>
        <v>2.9528207455027822E-2</v>
      </c>
      <c r="I12" s="118">
        <f t="shared" si="4"/>
        <v>29.528207455027822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1.2830999999999999</v>
      </c>
      <c r="D16" s="115">
        <f t="shared" si="6"/>
        <v>3.2077500000000002E-2</v>
      </c>
      <c r="E16" s="116">
        <f>C16-D16</f>
        <v>1.2510224999999999</v>
      </c>
      <c r="F16" s="117">
        <f t="shared" si="2"/>
        <v>1.2510224999999999</v>
      </c>
      <c r="G16" s="112"/>
      <c r="H16" s="118">
        <f t="shared" si="3"/>
        <v>1.9983653371542065E-2</v>
      </c>
      <c r="I16" s="118">
        <f t="shared" si="4"/>
        <v>19.983653371542065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1.2830999999999999</v>
      </c>
      <c r="D17" s="115">
        <f t="shared" si="6"/>
        <v>3.2077500000000002E-2</v>
      </c>
      <c r="E17" s="116">
        <f t="shared" si="7"/>
        <v>1.2510224999999999</v>
      </c>
      <c r="F17" s="117">
        <f t="shared" si="2"/>
        <v>1.2510224999999999</v>
      </c>
      <c r="G17" s="112"/>
      <c r="H17" s="118">
        <f t="shared" si="3"/>
        <v>1.9983653371542065E-2</v>
      </c>
      <c r="I17" s="118">
        <f t="shared" si="4"/>
        <v>19.983653371542065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1.4083000000000001</v>
      </c>
      <c r="D18" s="115">
        <f t="shared" si="6"/>
        <v>3.5207500000000003E-2</v>
      </c>
      <c r="E18" s="116">
        <f t="shared" si="7"/>
        <v>1.3730925</v>
      </c>
      <c r="F18" s="117">
        <f t="shared" si="2"/>
        <v>1.3730925</v>
      </c>
      <c r="G18" s="112"/>
      <c r="H18" s="118">
        <f t="shared" si="3"/>
        <v>1.8207076362299013E-2</v>
      </c>
      <c r="I18" s="118">
        <f t="shared" si="4"/>
        <v>18.207076362299013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1.4218679999999999</v>
      </c>
      <c r="D19" s="115">
        <f t="shared" si="6"/>
        <v>3.5546700000000001E-2</v>
      </c>
      <c r="E19" s="116">
        <f t="shared" si="7"/>
        <v>1.3863212999999999</v>
      </c>
      <c r="F19" s="117">
        <f t="shared" si="2"/>
        <v>1.3863212999999999</v>
      </c>
      <c r="G19" s="112"/>
      <c r="H19" s="118">
        <f t="shared" si="3"/>
        <v>1.8033337581987663E-2</v>
      </c>
      <c r="I19" s="118">
        <f t="shared" si="4"/>
        <v>18.033337581987663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1.698359</v>
      </c>
      <c r="D21" s="115">
        <f t="shared" si="6"/>
        <v>4.2458975000000003E-2</v>
      </c>
      <c r="E21" s="116">
        <f t="shared" si="7"/>
        <v>1.655900025</v>
      </c>
      <c r="F21" s="117">
        <f t="shared" si="2"/>
        <v>1.655900025</v>
      </c>
      <c r="G21" s="112"/>
      <c r="H21" s="118">
        <f t="shared" si="3"/>
        <v>1.5097529816149313E-2</v>
      </c>
      <c r="I21" s="118">
        <f t="shared" si="4"/>
        <v>15.097529816149313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1.7070669999999999</v>
      </c>
      <c r="D22" s="115">
        <f t="shared" si="6"/>
        <v>4.2676674999999997E-2</v>
      </c>
      <c r="E22" s="116">
        <f t="shared" si="7"/>
        <v>1.6643903249999998</v>
      </c>
      <c r="F22" s="117">
        <f t="shared" si="2"/>
        <v>1.6643903249999998</v>
      </c>
      <c r="G22" s="112"/>
      <c r="H22" s="118">
        <f t="shared" si="3"/>
        <v>1.502051509461888E-2</v>
      </c>
      <c r="I22" s="118">
        <f t="shared" si="4"/>
        <v>15.020515094618879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2.1867447000000002</v>
      </c>
      <c r="D27" s="115">
        <f t="shared" si="6"/>
        <v>5.4668617500000009E-2</v>
      </c>
      <c r="E27" s="116">
        <f t="shared" si="7"/>
        <v>2.1320760825000002</v>
      </c>
      <c r="F27" s="117">
        <f t="shared" si="2"/>
        <v>2.1320760825000002</v>
      </c>
      <c r="G27" s="112"/>
      <c r="H27" s="118">
        <f t="shared" si="3"/>
        <v>1.172566035761996E-2</v>
      </c>
      <c r="I27" s="118">
        <f t="shared" si="4"/>
        <v>11.72566035761996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2.3139386000000002</v>
      </c>
      <c r="D28" s="115">
        <f t="shared" si="6"/>
        <v>5.7848465000000009E-2</v>
      </c>
      <c r="E28" s="116">
        <f t="shared" si="7"/>
        <v>2.256090135</v>
      </c>
      <c r="F28" s="117">
        <f t="shared" si="2"/>
        <v>2.256090135</v>
      </c>
      <c r="G28" s="112"/>
      <c r="H28" s="118">
        <f t="shared" si="3"/>
        <v>1.1081117554729292E-2</v>
      </c>
      <c r="I28" s="118">
        <f t="shared" si="4"/>
        <v>11.081117554729293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2.585</v>
      </c>
      <c r="D29" s="115">
        <f>C29*0.03</f>
        <v>7.7549999999999994E-2</v>
      </c>
      <c r="E29" s="116">
        <f t="shared" si="7"/>
        <v>2.50745</v>
      </c>
      <c r="F29" s="117">
        <f t="shared" si="2"/>
        <v>2.50745</v>
      </c>
      <c r="G29" s="112"/>
      <c r="H29" s="118">
        <f t="shared" si="3"/>
        <v>1.196434624818038E-2</v>
      </c>
      <c r="I29" s="118">
        <f t="shared" si="4"/>
        <v>11.96434624818038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2.6695285000000002</v>
      </c>
      <c r="D30" s="115">
        <f t="shared" ref="D30:D34" si="8">C30*0.03</f>
        <v>8.0085854999999997E-2</v>
      </c>
      <c r="E30" s="116">
        <f t="shared" si="7"/>
        <v>2.5894426450000001</v>
      </c>
      <c r="F30" s="117">
        <f t="shared" si="2"/>
        <v>2.5894426450000001</v>
      </c>
      <c r="G30" s="112"/>
      <c r="H30" s="118">
        <f t="shared" si="3"/>
        <v>1.1585504725477314E-2</v>
      </c>
      <c r="I30" s="118">
        <f t="shared" si="4"/>
        <v>11.585504725477314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2.9264000000000001</v>
      </c>
      <c r="D32" s="115">
        <f t="shared" si="8"/>
        <v>8.7791999999999995E-2</v>
      </c>
      <c r="E32" s="116">
        <f t="shared" si="7"/>
        <v>2.8386080000000002</v>
      </c>
      <c r="F32" s="117">
        <f t="shared" si="2"/>
        <v>2.8386080000000002</v>
      </c>
      <c r="G32" s="112"/>
      <c r="H32" s="118">
        <f t="shared" si="3"/>
        <v>1.0568560364798474E-2</v>
      </c>
      <c r="I32" s="118">
        <f t="shared" si="4"/>
        <v>10.568560364798474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2.9350000000000001</v>
      </c>
      <c r="D33" s="115">
        <f t="shared" si="8"/>
        <v>8.8050000000000003E-2</v>
      </c>
      <c r="E33" s="116">
        <f t="shared" si="7"/>
        <v>2.8469500000000001</v>
      </c>
      <c r="F33" s="117">
        <f t="shared" si="2"/>
        <v>2.8469500000000001</v>
      </c>
      <c r="G33" s="112"/>
      <c r="H33" s="118">
        <f t="shared" si="3"/>
        <v>1.0537592862537082E-2</v>
      </c>
      <c r="I33" s="118">
        <f t="shared" si="4"/>
        <v>10.537592862537082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3.0156000000000001</v>
      </c>
      <c r="D34" s="115">
        <f t="shared" si="8"/>
        <v>9.0467999999999993E-2</v>
      </c>
      <c r="E34" s="116">
        <f t="shared" si="7"/>
        <v>2.9251320000000001</v>
      </c>
      <c r="F34" s="117">
        <f t="shared" si="2"/>
        <v>2.9251320000000001</v>
      </c>
      <c r="G34" s="112"/>
      <c r="H34" s="118">
        <f t="shared" si="3"/>
        <v>1.0255947423911116E-2</v>
      </c>
      <c r="I34" s="118">
        <f t="shared" si="4"/>
        <v>10.255947423911117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3.3996</v>
      </c>
      <c r="D35" s="115">
        <f>C35*0.035</f>
        <v>0.11898600000000001</v>
      </c>
      <c r="E35" s="116">
        <f t="shared" si="7"/>
        <v>3.2806139999999999</v>
      </c>
      <c r="F35" s="117">
        <f t="shared" si="2"/>
        <v>3.2806139999999999</v>
      </c>
      <c r="G35" s="112"/>
      <c r="H35" s="118">
        <f t="shared" si="3"/>
        <v>1.0668734572247762E-2</v>
      </c>
      <c r="I35" s="118">
        <f t="shared" si="4"/>
        <v>10.668734572247763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3.6732999999999998</v>
      </c>
      <c r="D38" s="115">
        <f t="shared" si="9"/>
        <v>0.1285655</v>
      </c>
      <c r="E38" s="116">
        <f t="shared" si="7"/>
        <v>3.5447344999999997</v>
      </c>
      <c r="F38" s="117">
        <f t="shared" si="2"/>
        <v>3.5447344999999997</v>
      </c>
      <c r="G38" s="112"/>
      <c r="H38" s="118">
        <f t="shared" si="3"/>
        <v>9.8738001393334218E-3</v>
      </c>
      <c r="I38" s="118">
        <f t="shared" si="4"/>
        <v>9.8738001393334223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3.7570000000000001</v>
      </c>
      <c r="D39" s="115">
        <f t="shared" si="9"/>
        <v>0.13149500000000003</v>
      </c>
      <c r="E39" s="116">
        <f t="shared" si="7"/>
        <v>3.625505</v>
      </c>
      <c r="F39" s="117">
        <f t="shared" si="2"/>
        <v>3.625505</v>
      </c>
      <c r="G39" s="112"/>
      <c r="H39" s="118">
        <f t="shared" si="3"/>
        <v>9.6538275357502257E-3</v>
      </c>
      <c r="I39" s="118">
        <f t="shared" si="4"/>
        <v>9.6538275357502261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3.7372999999999998</v>
      </c>
      <c r="D40" s="115">
        <f t="shared" si="9"/>
        <v>0.13080550000000002</v>
      </c>
      <c r="E40" s="116">
        <f t="shared" si="7"/>
        <v>3.6064944999999997</v>
      </c>
      <c r="F40" s="117">
        <f t="shared" si="2"/>
        <v>3.6064944999999997</v>
      </c>
      <c r="G40" s="112"/>
      <c r="H40" s="118">
        <f t="shared" si="3"/>
        <v>9.7047146474228962E-3</v>
      </c>
      <c r="I40" s="118">
        <f t="shared" si="4"/>
        <v>9.7047146474228967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4.0999999999999996</v>
      </c>
      <c r="D41" s="115">
        <f t="shared" si="9"/>
        <v>0.14349999999999999</v>
      </c>
      <c r="E41" s="116">
        <f t="shared" si="7"/>
        <v>3.9564999999999997</v>
      </c>
      <c r="F41" s="117">
        <f t="shared" si="2"/>
        <v>3.9564999999999997</v>
      </c>
      <c r="G41" s="112"/>
      <c r="H41" s="118">
        <f t="shared" si="3"/>
        <v>8.8462024516618165E-3</v>
      </c>
      <c r="I41" s="118">
        <f t="shared" si="4"/>
        <v>8.8462024516618172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4.4130625999999999</v>
      </c>
      <c r="D42" s="115">
        <f t="shared" si="9"/>
        <v>0.15445719100000002</v>
      </c>
      <c r="E42" s="116">
        <f t="shared" si="7"/>
        <v>4.2586054090000003</v>
      </c>
      <c r="F42" s="117">
        <f t="shared" si="2"/>
        <v>4.2586054090000003</v>
      </c>
      <c r="G42" s="112"/>
      <c r="H42" s="118">
        <f t="shared" si="3"/>
        <v>8.2186529717057366E-3</v>
      </c>
      <c r="I42" s="118">
        <f t="shared" si="4"/>
        <v>8.2186529717057368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4.5629999999999997</v>
      </c>
      <c r="D43" s="115">
        <f>C43*0.04</f>
        <v>0.18251999999999999</v>
      </c>
      <c r="E43" s="116">
        <f t="shared" si="7"/>
        <v>4.3804799999999995</v>
      </c>
      <c r="F43" s="117">
        <f t="shared" si="2"/>
        <v>4.3804799999999995</v>
      </c>
      <c r="G43" s="112"/>
      <c r="H43" s="118">
        <f t="shared" si="3"/>
        <v>9.131419387829659E-3</v>
      </c>
      <c r="I43" s="118">
        <f t="shared" si="4"/>
        <v>9.1314193878296592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5.1483999999999996</v>
      </c>
      <c r="D44" s="115">
        <f t="shared" ref="D44:D57" si="10">C44*0.04</f>
        <v>0.20593599999999998</v>
      </c>
      <c r="E44" s="116">
        <f t="shared" si="7"/>
        <v>4.9424639999999993</v>
      </c>
      <c r="F44" s="117">
        <f t="shared" si="2"/>
        <v>4.9424639999999993</v>
      </c>
      <c r="G44" s="112"/>
      <c r="H44" s="118">
        <f t="shared" si="3"/>
        <v>8.0931292569859925E-3</v>
      </c>
      <c r="I44" s="118">
        <f t="shared" si="4"/>
        <v>8.0931292569859927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6.3735666000000002</v>
      </c>
      <c r="D45" s="115">
        <f t="shared" si="10"/>
        <v>0.25494266399999999</v>
      </c>
      <c r="E45" s="116">
        <f t="shared" si="7"/>
        <v>6.1186239360000005</v>
      </c>
      <c r="F45" s="117">
        <f t="shared" si="2"/>
        <v>6.1186239360000005</v>
      </c>
      <c r="G45" s="112"/>
      <c r="H45" s="118">
        <f t="shared" si="3"/>
        <v>6.5374176315450283E-3</v>
      </c>
      <c r="I45" s="118">
        <f t="shared" si="4"/>
        <v>6.5374176315450283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6.4919000000000002</v>
      </c>
      <c r="D46" s="115">
        <f t="shared" si="10"/>
        <v>0.25967600000000002</v>
      </c>
      <c r="E46" s="116">
        <f t="shared" si="7"/>
        <v>6.2322240000000004</v>
      </c>
      <c r="F46" s="117">
        <f t="shared" si="2"/>
        <v>6.2322240000000004</v>
      </c>
      <c r="G46" s="112"/>
      <c r="H46" s="118">
        <f t="shared" si="3"/>
        <v>6.4182545428405624E-3</v>
      </c>
      <c r="I46" s="118">
        <f t="shared" si="4"/>
        <v>6.4182545428405628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6.7148494999999997</v>
      </c>
      <c r="D47" s="115">
        <f t="shared" si="10"/>
        <v>0.26859398000000001</v>
      </c>
      <c r="E47" s="116">
        <f t="shared" si="7"/>
        <v>6.4462555199999994</v>
      </c>
      <c r="F47" s="117">
        <f t="shared" si="2"/>
        <v>6.4462555199999994</v>
      </c>
      <c r="G47" s="112"/>
      <c r="H47" s="118">
        <f t="shared" si="3"/>
        <v>6.2051527240732374E-3</v>
      </c>
      <c r="I47" s="118">
        <f t="shared" si="4"/>
        <v>6.2051527240732369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6.7507999999999999</v>
      </c>
      <c r="D48" s="115">
        <f t="shared" si="10"/>
        <v>0.27003199999999999</v>
      </c>
      <c r="E48" s="116">
        <f t="shared" si="7"/>
        <v>6.4807680000000003</v>
      </c>
      <c r="F48" s="117">
        <f t="shared" si="2"/>
        <v>6.4807680000000003</v>
      </c>
      <c r="G48" s="112"/>
      <c r="H48" s="118">
        <f t="shared" si="3"/>
        <v>6.1721079970768755E-3</v>
      </c>
      <c r="I48" s="118">
        <f t="shared" si="4"/>
        <v>6.1721079970768757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7.6429710000000002</v>
      </c>
      <c r="D49" s="115">
        <f t="shared" si="10"/>
        <v>0.30571883999999999</v>
      </c>
      <c r="E49" s="116">
        <f t="shared" si="7"/>
        <v>7.3372521600000002</v>
      </c>
      <c r="F49" s="117">
        <f t="shared" si="2"/>
        <v>7.3372521600000002</v>
      </c>
      <c r="G49" s="112"/>
      <c r="H49" s="118">
        <f t="shared" si="3"/>
        <v>5.4516321816040769E-3</v>
      </c>
      <c r="I49" s="118">
        <f t="shared" si="4"/>
        <v>5.4516321816040767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7.8025007000000004</v>
      </c>
      <c r="D50" s="115">
        <f t="shared" si="10"/>
        <v>0.31210002800000003</v>
      </c>
      <c r="E50" s="116">
        <f t="shared" si="7"/>
        <v>7.4904006720000007</v>
      </c>
      <c r="F50" s="117">
        <f t="shared" si="2"/>
        <v>7.4904006720000007</v>
      </c>
      <c r="G50" s="112"/>
      <c r="H50" s="118">
        <f t="shared" si="3"/>
        <v>5.3401682702401698E-3</v>
      </c>
      <c r="I50" s="118">
        <f t="shared" si="4"/>
        <v>5.34016827024017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7.8444000000000003</v>
      </c>
      <c r="D51" s="115">
        <f t="shared" si="10"/>
        <v>0.313776</v>
      </c>
      <c r="E51" s="116">
        <f t="shared" si="7"/>
        <v>7.5306240000000004</v>
      </c>
      <c r="F51" s="117">
        <f t="shared" si="2"/>
        <v>7.5306240000000004</v>
      </c>
      <c r="G51" s="112"/>
      <c r="H51" s="118">
        <f t="shared" si="3"/>
        <v>5.3116448251831483E-3</v>
      </c>
      <c r="I51" s="118">
        <f t="shared" si="4"/>
        <v>5.3116448251831478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8.0909999999999993</v>
      </c>
      <c r="D52" s="115">
        <f t="shared" si="10"/>
        <v>0.32363999999999998</v>
      </c>
      <c r="E52" s="116">
        <f t="shared" si="7"/>
        <v>7.7673599999999992</v>
      </c>
      <c r="F52" s="117">
        <f t="shared" si="2"/>
        <v>7.7673599999999992</v>
      </c>
      <c r="G52" s="112"/>
      <c r="H52" s="118">
        <f t="shared" si="3"/>
        <v>5.1497548716681191E-3</v>
      </c>
      <c r="I52" s="118">
        <f t="shared" si="4"/>
        <v>5.1497548716681187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9.2372999999999994</v>
      </c>
      <c r="D54" s="115">
        <f t="shared" si="10"/>
        <v>0.36949199999999999</v>
      </c>
      <c r="E54" s="116">
        <f t="shared" si="7"/>
        <v>8.8678080000000001</v>
      </c>
      <c r="F54" s="117">
        <f t="shared" si="2"/>
        <v>8.8678080000000001</v>
      </c>
      <c r="G54" s="112"/>
      <c r="H54" s="118">
        <f t="shared" si="3"/>
        <v>4.5106975703578522E-3</v>
      </c>
      <c r="I54" s="118">
        <f t="shared" si="4"/>
        <v>4.510697570357852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9.3186</v>
      </c>
      <c r="D55" s="115">
        <f t="shared" si="10"/>
        <v>0.37274400000000002</v>
      </c>
      <c r="E55" s="116">
        <f t="shared" si="7"/>
        <v>8.9458559999999991</v>
      </c>
      <c r="F55" s="117">
        <f t="shared" si="2"/>
        <v>8.9458559999999991</v>
      </c>
      <c r="G55" s="112"/>
      <c r="H55" s="118">
        <f t="shared" si="3"/>
        <v>4.471344050250764E-3</v>
      </c>
      <c r="I55" s="118">
        <f t="shared" si="4"/>
        <v>4.4713440502507638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9.5714000000000006</v>
      </c>
      <c r="D56" s="115">
        <f t="shared" si="10"/>
        <v>0.38285600000000003</v>
      </c>
      <c r="E56" s="116">
        <f t="shared" si="7"/>
        <v>9.1885440000000003</v>
      </c>
      <c r="F56" s="117">
        <f t="shared" si="2"/>
        <v>9.1885440000000003</v>
      </c>
      <c r="G56" s="112"/>
      <c r="H56" s="118">
        <f t="shared" si="3"/>
        <v>4.3532468256124168E-3</v>
      </c>
      <c r="I56" s="118">
        <f t="shared" si="4"/>
        <v>4.353246825612417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9.5722000000000005</v>
      </c>
      <c r="D57" s="115">
        <f t="shared" si="10"/>
        <v>0.38288800000000001</v>
      </c>
      <c r="E57" s="116">
        <f t="shared" si="7"/>
        <v>9.189312000000001</v>
      </c>
      <c r="F57" s="117">
        <f t="shared" si="2"/>
        <v>9.189312000000001</v>
      </c>
      <c r="G57" s="112"/>
      <c r="H57" s="118">
        <f t="shared" si="3"/>
        <v>4.3528830014695347E-3</v>
      </c>
      <c r="I57" s="118">
        <f t="shared" si="4"/>
        <v>4.352883001469535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12.02</v>
      </c>
      <c r="D58" s="115">
        <f>C58*0.045</f>
        <v>0.54089999999999994</v>
      </c>
      <c r="E58" s="116">
        <f t="shared" si="7"/>
        <v>11.479099999999999</v>
      </c>
      <c r="F58" s="117">
        <f t="shared" si="2"/>
        <v>11.479099999999999</v>
      </c>
      <c r="G58" s="112"/>
      <c r="H58" s="118">
        <f t="shared" si="3"/>
        <v>3.920167957418258E-3</v>
      </c>
      <c r="I58" s="118">
        <f t="shared" si="4"/>
        <v>3.9201679574182577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11.75</v>
      </c>
      <c r="D59" s="115">
        <f t="shared" ref="D59:D69" si="11">C59*0.045</f>
        <v>0.52874999999999994</v>
      </c>
      <c r="E59" s="116">
        <f t="shared" si="7"/>
        <v>11.22125</v>
      </c>
      <c r="F59" s="117">
        <f t="shared" si="2"/>
        <v>11.22125</v>
      </c>
      <c r="G59" s="112"/>
      <c r="H59" s="118">
        <f t="shared" si="3"/>
        <v>4.0102484126100096E-3</v>
      </c>
      <c r="I59" s="118">
        <f t="shared" si="4"/>
        <v>4.01024841261001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13.549524999999999</v>
      </c>
      <c r="D60" s="115">
        <f t="shared" si="11"/>
        <v>0.60972862499999991</v>
      </c>
      <c r="E60" s="116">
        <f t="shared" si="7"/>
        <v>12.939796374999998</v>
      </c>
      <c r="F60" s="117">
        <f t="shared" si="2"/>
        <v>12.939796374999998</v>
      </c>
      <c r="G60" s="112"/>
      <c r="H60" s="118">
        <f t="shared" si="3"/>
        <v>3.4776435962270008E-3</v>
      </c>
      <c r="I60" s="118">
        <f t="shared" si="4"/>
        <v>3.4776435962270007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14.359299999999999</v>
      </c>
      <c r="D61" s="115">
        <f t="shared" si="11"/>
        <v>0.64616849999999992</v>
      </c>
      <c r="E61" s="116">
        <f t="shared" si="7"/>
        <v>13.713131499999999</v>
      </c>
      <c r="F61" s="117">
        <f t="shared" si="2"/>
        <v>13.713131499999999</v>
      </c>
      <c r="G61" s="112"/>
      <c r="H61" s="118">
        <f t="shared" si="3"/>
        <v>3.2815261780287097E-3</v>
      </c>
      <c r="I61" s="118">
        <f t="shared" si="4"/>
        <v>3.2815261780287095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16.4208</v>
      </c>
      <c r="D63" s="115">
        <f t="shared" si="11"/>
        <v>0.73893599999999993</v>
      </c>
      <c r="E63" s="116">
        <f t="shared" si="7"/>
        <v>15.681863999999999</v>
      </c>
      <c r="F63" s="117">
        <f t="shared" si="2"/>
        <v>15.681863999999999</v>
      </c>
      <c r="G63" s="112"/>
      <c r="H63" s="118">
        <f t="shared" si="3"/>
        <v>2.8695568332948243E-3</v>
      </c>
      <c r="I63" s="118">
        <f t="shared" si="4"/>
        <v>2.8695568332948245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16.4208</v>
      </c>
      <c r="D64" s="115">
        <f t="shared" si="11"/>
        <v>0.73893599999999993</v>
      </c>
      <c r="E64" s="116">
        <f t="shared" si="7"/>
        <v>15.681863999999999</v>
      </c>
      <c r="F64" s="117">
        <f t="shared" si="2"/>
        <v>15.681863999999999</v>
      </c>
      <c r="G64" s="112"/>
      <c r="H64" s="118">
        <f t="shared" si="3"/>
        <v>2.8695568332948243E-3</v>
      </c>
      <c r="I64" s="118">
        <f t="shared" si="4"/>
        <v>2.8695568332948245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16.429600000000001</v>
      </c>
      <c r="D65" s="115">
        <f t="shared" si="11"/>
        <v>0.73933199999999999</v>
      </c>
      <c r="E65" s="116">
        <f t="shared" si="7"/>
        <v>15.690268000000001</v>
      </c>
      <c r="F65" s="117">
        <f t="shared" si="2"/>
        <v>15.690268000000001</v>
      </c>
      <c r="G65" s="112"/>
      <c r="H65" s="118">
        <f t="shared" si="3"/>
        <v>2.86801984516772E-3</v>
      </c>
      <c r="I65" s="118">
        <f t="shared" si="4"/>
        <v>2.8680198451677201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16.429600000000001</v>
      </c>
      <c r="D66" s="115">
        <f t="shared" si="11"/>
        <v>0.73933199999999999</v>
      </c>
      <c r="E66" s="116">
        <f t="shared" si="7"/>
        <v>15.690268000000001</v>
      </c>
      <c r="F66" s="117">
        <f t="shared" si="2"/>
        <v>15.690268000000001</v>
      </c>
      <c r="G66" s="112"/>
      <c r="H66" s="118">
        <f t="shared" si="3"/>
        <v>2.86801984516772E-3</v>
      </c>
      <c r="I66" s="118">
        <f t="shared" si="4"/>
        <v>2.8680198451677201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17.271699999999999</v>
      </c>
      <c r="D67" s="115">
        <f t="shared" si="11"/>
        <v>0.77722649999999993</v>
      </c>
      <c r="E67" s="116">
        <f t="shared" si="7"/>
        <v>16.494473499999998</v>
      </c>
      <c r="F67" s="117">
        <f t="shared" ref="F67:F130" si="12">E67</f>
        <v>16.494473499999998</v>
      </c>
      <c r="G67" s="112"/>
      <c r="H67" s="118">
        <f t="shared" ref="H67:H130" si="13">(1/E67)-(1/C67)</f>
        <v>2.7281865044070722E-3</v>
      </c>
      <c r="I67" s="118">
        <f t="shared" ref="I67:I130" si="14">H67*1000</f>
        <v>2.7281865044070721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17.349443000000001</v>
      </c>
      <c r="D68" s="115">
        <f t="shared" si="11"/>
        <v>0.78072493500000006</v>
      </c>
      <c r="E68" s="116">
        <f t="shared" si="7"/>
        <v>16.568718065000002</v>
      </c>
      <c r="F68" s="117">
        <f t="shared" si="12"/>
        <v>16.568718065000002</v>
      </c>
      <c r="G68" s="112"/>
      <c r="H68" s="118">
        <f t="shared" si="13"/>
        <v>2.715961477735479E-3</v>
      </c>
      <c r="I68" s="118">
        <f t="shared" si="14"/>
        <v>2.7159614777354788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19.035413999999999</v>
      </c>
      <c r="D69" s="115">
        <f t="shared" si="11"/>
        <v>0.85659362999999999</v>
      </c>
      <c r="E69" s="116">
        <f t="shared" si="7"/>
        <v>18.17882037</v>
      </c>
      <c r="F69" s="117">
        <f t="shared" si="12"/>
        <v>18.17882037</v>
      </c>
      <c r="G69" s="112"/>
      <c r="H69" s="118">
        <f t="shared" si="13"/>
        <v>2.4754081444284606E-3</v>
      </c>
      <c r="I69" s="118">
        <f t="shared" si="14"/>
        <v>2.4754081444284606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21.029</v>
      </c>
      <c r="D70" s="115">
        <f>C70*0.05</f>
        <v>1.05145</v>
      </c>
      <c r="E70" s="116">
        <f t="shared" si="7"/>
        <v>19.977550000000001</v>
      </c>
      <c r="F70" s="117">
        <f t="shared" si="12"/>
        <v>19.977550000000001</v>
      </c>
      <c r="G70" s="112"/>
      <c r="H70" s="118">
        <f t="shared" si="13"/>
        <v>2.5028094035554893E-3</v>
      </c>
      <c r="I70" s="118">
        <f t="shared" si="14"/>
        <v>2.5028094035554895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21.471150000000002</v>
      </c>
      <c r="D71" s="115">
        <f t="shared" ref="D71:D134" si="15">C71*0.05</f>
        <v>1.0735575000000002</v>
      </c>
      <c r="E71" s="116">
        <f t="shared" si="7"/>
        <v>20.397592500000002</v>
      </c>
      <c r="F71" s="117">
        <f t="shared" si="12"/>
        <v>20.397592500000002</v>
      </c>
      <c r="G71" s="112"/>
      <c r="H71" s="118">
        <f t="shared" si="13"/>
        <v>2.451269678026953E-3</v>
      </c>
      <c r="I71" s="118">
        <f t="shared" si="14"/>
        <v>2.4512696780269532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22.798400000000001</v>
      </c>
      <c r="D72" s="115">
        <f t="shared" si="15"/>
        <v>1.13992</v>
      </c>
      <c r="E72" s="116">
        <f t="shared" si="7"/>
        <v>21.658480000000001</v>
      </c>
      <c r="F72" s="117">
        <f t="shared" si="12"/>
        <v>21.658480000000001</v>
      </c>
      <c r="G72" s="112"/>
      <c r="H72" s="118">
        <f t="shared" si="13"/>
        <v>2.3085645899435236E-3</v>
      </c>
      <c r="I72" s="118">
        <f t="shared" si="14"/>
        <v>2.3085645899435239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26.840623999999998</v>
      </c>
      <c r="D74" s="115">
        <f t="shared" si="15"/>
        <v>1.3420312000000001</v>
      </c>
      <c r="E74" s="116">
        <f t="shared" si="7"/>
        <v>25.498592799999997</v>
      </c>
      <c r="F74" s="117">
        <f t="shared" si="12"/>
        <v>25.498592799999997</v>
      </c>
      <c r="G74" s="112"/>
      <c r="H74" s="118">
        <f t="shared" si="13"/>
        <v>1.9608925242337316E-3</v>
      </c>
      <c r="I74" s="118">
        <f t="shared" si="14"/>
        <v>1.9608925242337316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32.353003999999999</v>
      </c>
      <c r="D75" s="115">
        <f t="shared" si="15"/>
        <v>1.6176501999999999</v>
      </c>
      <c r="E75" s="116">
        <f t="shared" si="7"/>
        <v>30.735353799999999</v>
      </c>
      <c r="F75" s="117">
        <f t="shared" si="12"/>
        <v>30.735353799999999</v>
      </c>
      <c r="G75" s="112"/>
      <c r="H75" s="118">
        <f t="shared" si="13"/>
        <v>1.6267910994406734E-3</v>
      </c>
      <c r="I75" s="118">
        <f t="shared" si="14"/>
        <v>1.6267910994406733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33.299999999999997</v>
      </c>
      <c r="D76" s="115">
        <f t="shared" si="15"/>
        <v>1.665</v>
      </c>
      <c r="E76" s="116">
        <f t="shared" si="7"/>
        <v>31.634999999999998</v>
      </c>
      <c r="F76" s="117">
        <f t="shared" si="12"/>
        <v>31.634999999999998</v>
      </c>
      <c r="G76" s="112"/>
      <c r="H76" s="118">
        <f t="shared" si="13"/>
        <v>1.5805278963173658E-3</v>
      </c>
      <c r="I76" s="118">
        <f t="shared" si="14"/>
        <v>1.5805278963173657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36.64</v>
      </c>
      <c r="D77" s="115">
        <f t="shared" si="15"/>
        <v>1.8320000000000001</v>
      </c>
      <c r="E77" s="116">
        <f t="shared" si="7"/>
        <v>34.808</v>
      </c>
      <c r="F77" s="117">
        <f t="shared" si="12"/>
        <v>34.808</v>
      </c>
      <c r="G77" s="112"/>
      <c r="H77" s="118">
        <f t="shared" si="13"/>
        <v>1.4364513904849448E-3</v>
      </c>
      <c r="I77" s="118">
        <f t="shared" si="14"/>
        <v>1.4364513904849447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37.713245000000001</v>
      </c>
      <c r="D78" s="115">
        <f t="shared" si="15"/>
        <v>1.8856622500000002</v>
      </c>
      <c r="E78" s="116">
        <f t="shared" ref="E78:E141" si="16">C78-D78</f>
        <v>35.827582749999998</v>
      </c>
      <c r="F78" s="117">
        <f t="shared" si="12"/>
        <v>35.827582749999998</v>
      </c>
      <c r="G78" s="112"/>
      <c r="H78" s="118">
        <f t="shared" si="13"/>
        <v>1.3955728006796696E-3</v>
      </c>
      <c r="I78" s="118">
        <f t="shared" si="14"/>
        <v>1.3955728006796695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40.132153000000002</v>
      </c>
      <c r="D79" s="115">
        <f t="shared" si="15"/>
        <v>2.0066076500000003</v>
      </c>
      <c r="E79" s="116">
        <f t="shared" si="16"/>
        <v>38.125545350000003</v>
      </c>
      <c r="F79" s="117">
        <f t="shared" si="12"/>
        <v>38.125545350000003</v>
      </c>
      <c r="G79" s="112"/>
      <c r="H79" s="118">
        <f t="shared" si="13"/>
        <v>1.3114566504161505E-3</v>
      </c>
      <c r="I79" s="118">
        <f t="shared" si="14"/>
        <v>1.3114566504161504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40.29</v>
      </c>
      <c r="D80" s="115">
        <f t="shared" si="15"/>
        <v>2.0145</v>
      </c>
      <c r="E80" s="116">
        <f t="shared" si="16"/>
        <v>38.275500000000001</v>
      </c>
      <c r="F80" s="117">
        <f t="shared" si="12"/>
        <v>38.275500000000001</v>
      </c>
      <c r="G80" s="112"/>
      <c r="H80" s="118">
        <f t="shared" si="13"/>
        <v>1.3063186633747413E-3</v>
      </c>
      <c r="I80" s="118">
        <f t="shared" si="14"/>
        <v>1.3063186633747412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44.689500000000002</v>
      </c>
      <c r="D81" s="115">
        <f t="shared" si="15"/>
        <v>2.2344750000000002</v>
      </c>
      <c r="E81" s="116">
        <f t="shared" si="16"/>
        <v>42.455024999999999</v>
      </c>
      <c r="F81" s="117">
        <f t="shared" si="12"/>
        <v>42.455024999999999</v>
      </c>
      <c r="G81" s="112"/>
      <c r="H81" s="118">
        <f t="shared" si="13"/>
        <v>1.1777168898145784E-3</v>
      </c>
      <c r="I81" s="118">
        <f t="shared" si="14"/>
        <v>1.1777168898145784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47.739001999999999</v>
      </c>
      <c r="D82" s="115">
        <f t="shared" si="15"/>
        <v>2.3869501</v>
      </c>
      <c r="E82" s="116">
        <f t="shared" si="16"/>
        <v>45.352051899999999</v>
      </c>
      <c r="F82" s="117">
        <f t="shared" si="12"/>
        <v>45.352051899999999</v>
      </c>
      <c r="G82" s="112"/>
      <c r="H82" s="118">
        <f t="shared" si="13"/>
        <v>1.1024859494835754E-3</v>
      </c>
      <c r="I82" s="118">
        <f t="shared" si="14"/>
        <v>1.1024859494835755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47.782597000000003</v>
      </c>
      <c r="D83" s="115">
        <f t="shared" si="15"/>
        <v>2.3891298500000002</v>
      </c>
      <c r="E83" s="116">
        <f t="shared" si="16"/>
        <v>45.393467149999999</v>
      </c>
      <c r="F83" s="117">
        <f t="shared" si="12"/>
        <v>45.393467149999999</v>
      </c>
      <c r="G83" s="112"/>
      <c r="H83" s="118">
        <f t="shared" si="13"/>
        <v>1.1014800837921904E-3</v>
      </c>
      <c r="I83" s="118">
        <f t="shared" si="14"/>
        <v>1.1014800837921903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49.864739999999998</v>
      </c>
      <c r="D84" s="115">
        <f t="shared" si="15"/>
        <v>2.4932370000000001</v>
      </c>
      <c r="E84" s="116">
        <f t="shared" si="16"/>
        <v>47.371502999999997</v>
      </c>
      <c r="F84" s="117">
        <f t="shared" si="12"/>
        <v>47.371502999999997</v>
      </c>
      <c r="G84" s="112"/>
      <c r="H84" s="118">
        <f t="shared" si="13"/>
        <v>1.0554868820607209E-3</v>
      </c>
      <c r="I84" s="118">
        <f t="shared" si="14"/>
        <v>1.0554868820607208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53.5426</v>
      </c>
      <c r="D85" s="115">
        <f t="shared" si="15"/>
        <v>2.67713</v>
      </c>
      <c r="E85" s="116">
        <f t="shared" si="16"/>
        <v>50.865470000000002</v>
      </c>
      <c r="F85" s="117">
        <f t="shared" si="12"/>
        <v>50.865470000000002</v>
      </c>
      <c r="G85" s="112"/>
      <c r="H85" s="118">
        <f t="shared" si="13"/>
        <v>9.8298511740872382E-4</v>
      </c>
      <c r="I85" s="118">
        <f t="shared" si="14"/>
        <v>0.98298511740872385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58.076000000000001</v>
      </c>
      <c r="D86" s="115">
        <f t="shared" si="15"/>
        <v>2.9038000000000004</v>
      </c>
      <c r="E86" s="116">
        <f t="shared" si="16"/>
        <v>55.172200000000004</v>
      </c>
      <c r="F86" s="117">
        <f t="shared" si="12"/>
        <v>55.172200000000004</v>
      </c>
      <c r="G86" s="112"/>
      <c r="H86" s="118">
        <f t="shared" si="13"/>
        <v>9.062535117323571E-4</v>
      </c>
      <c r="I86" s="118">
        <f t="shared" si="14"/>
        <v>0.90625351173235713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61.1</v>
      </c>
      <c r="D87" s="115">
        <f t="shared" si="15"/>
        <v>3.0550000000000002</v>
      </c>
      <c r="E87" s="116">
        <f t="shared" si="16"/>
        <v>58.045000000000002</v>
      </c>
      <c r="F87" s="117">
        <f t="shared" si="12"/>
        <v>58.045000000000002</v>
      </c>
      <c r="G87" s="112"/>
      <c r="H87" s="118">
        <f t="shared" si="13"/>
        <v>8.6140063743646994E-4</v>
      </c>
      <c r="I87" s="118">
        <f t="shared" si="14"/>
        <v>0.86140063743647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63.70176</v>
      </c>
      <c r="D88" s="115">
        <f t="shared" si="15"/>
        <v>3.1850880000000004</v>
      </c>
      <c r="E88" s="116">
        <f t="shared" si="16"/>
        <v>60.516672</v>
      </c>
      <c r="F88" s="117">
        <f t="shared" si="12"/>
        <v>60.516672</v>
      </c>
      <c r="G88" s="112"/>
      <c r="H88" s="118">
        <f t="shared" si="13"/>
        <v>8.2621859972736161E-4</v>
      </c>
      <c r="I88" s="118">
        <f t="shared" si="14"/>
        <v>0.82621859972736167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65.72</v>
      </c>
      <c r="D89" s="115">
        <f t="shared" si="15"/>
        <v>3.286</v>
      </c>
      <c r="E89" s="116">
        <f t="shared" si="16"/>
        <v>62.433999999999997</v>
      </c>
      <c r="F89" s="117">
        <f t="shared" si="12"/>
        <v>62.433999999999997</v>
      </c>
      <c r="G89" s="112"/>
      <c r="H89" s="118">
        <f t="shared" si="13"/>
        <v>8.0084569305186384E-4</v>
      </c>
      <c r="I89" s="118">
        <f t="shared" si="14"/>
        <v>0.80084569305186382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73.009995000000004</v>
      </c>
      <c r="D90" s="115">
        <f t="shared" si="15"/>
        <v>3.6504997500000003</v>
      </c>
      <c r="E90" s="116">
        <f t="shared" si="16"/>
        <v>69.359495250000009</v>
      </c>
      <c r="F90" s="117">
        <f t="shared" si="12"/>
        <v>69.359495250000009</v>
      </c>
      <c r="G90" s="112"/>
      <c r="H90" s="118">
        <f t="shared" si="13"/>
        <v>7.2088183196517518E-4</v>
      </c>
      <c r="I90" s="118">
        <f t="shared" si="14"/>
        <v>0.72088183196517519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81.319999999999993</v>
      </c>
      <c r="D91" s="115">
        <f t="shared" si="15"/>
        <v>4.0659999999999998</v>
      </c>
      <c r="E91" s="116">
        <f t="shared" si="16"/>
        <v>77.253999999999991</v>
      </c>
      <c r="F91" s="117">
        <f t="shared" si="12"/>
        <v>77.253999999999991</v>
      </c>
      <c r="G91" s="112"/>
      <c r="H91" s="118">
        <f t="shared" si="13"/>
        <v>6.4721567815258924E-4</v>
      </c>
      <c r="I91" s="118">
        <f t="shared" si="14"/>
        <v>0.64721567815258929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81.069999999999993</v>
      </c>
      <c r="D92" s="115">
        <f t="shared" si="15"/>
        <v>4.0534999999999997</v>
      </c>
      <c r="E92" s="116">
        <f t="shared" si="16"/>
        <v>77.016499999999994</v>
      </c>
      <c r="F92" s="117">
        <f t="shared" si="12"/>
        <v>77.016499999999994</v>
      </c>
      <c r="G92" s="112"/>
      <c r="H92" s="118">
        <f t="shared" si="13"/>
        <v>6.4921153259366558E-4</v>
      </c>
      <c r="I92" s="118">
        <f t="shared" si="14"/>
        <v>0.6492115325936656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95.127499999999998</v>
      </c>
      <c r="D94" s="115">
        <f t="shared" si="15"/>
        <v>4.7563750000000002</v>
      </c>
      <c r="E94" s="116">
        <f t="shared" si="16"/>
        <v>90.371124999999992</v>
      </c>
      <c r="F94" s="117">
        <f t="shared" si="12"/>
        <v>90.371124999999992</v>
      </c>
      <c r="G94" s="112"/>
      <c r="H94" s="118">
        <f t="shared" si="13"/>
        <v>5.5327406845936782E-4</v>
      </c>
      <c r="I94" s="118">
        <f t="shared" si="14"/>
        <v>0.55327406845936777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95.246155000000002</v>
      </c>
      <c r="D95" s="115">
        <f t="shared" si="15"/>
        <v>4.7623077500000006</v>
      </c>
      <c r="E95" s="116">
        <f t="shared" si="16"/>
        <v>90.483847249999997</v>
      </c>
      <c r="F95" s="117">
        <f t="shared" si="12"/>
        <v>90.483847249999997</v>
      </c>
      <c r="G95" s="112"/>
      <c r="H95" s="118">
        <f t="shared" si="13"/>
        <v>5.5258481507593042E-4</v>
      </c>
      <c r="I95" s="118">
        <f t="shared" si="14"/>
        <v>0.55258481507593038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95.749380000000002</v>
      </c>
      <c r="D96" s="115">
        <f t="shared" si="15"/>
        <v>4.7874690000000006</v>
      </c>
      <c r="E96" s="116">
        <f t="shared" si="16"/>
        <v>90.961911000000001</v>
      </c>
      <c r="F96" s="117">
        <f t="shared" si="12"/>
        <v>90.961911000000001</v>
      </c>
      <c r="G96" s="112"/>
      <c r="H96" s="118">
        <f t="shared" si="13"/>
        <v>5.4968062401415489E-4</v>
      </c>
      <c r="I96" s="118">
        <f t="shared" si="14"/>
        <v>0.54968062401415485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101.80763</v>
      </c>
      <c r="D97" s="115">
        <f t="shared" si="15"/>
        <v>5.0903815000000003</v>
      </c>
      <c r="E97" s="116">
        <f t="shared" si="16"/>
        <v>96.717248499999997</v>
      </c>
      <c r="F97" s="117">
        <f t="shared" si="12"/>
        <v>96.717248499999997</v>
      </c>
      <c r="G97" s="112"/>
      <c r="H97" s="118">
        <f t="shared" si="13"/>
        <v>5.1697086895518933E-4</v>
      </c>
      <c r="I97" s="118">
        <f t="shared" si="14"/>
        <v>0.51697086895518929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103.62251000000001</v>
      </c>
      <c r="D98" s="115">
        <f t="shared" si="15"/>
        <v>5.1811255000000003</v>
      </c>
      <c r="E98" s="116">
        <f t="shared" si="16"/>
        <v>98.441384499999998</v>
      </c>
      <c r="F98" s="117">
        <f t="shared" si="12"/>
        <v>98.441384499999998</v>
      </c>
      <c r="G98" s="112"/>
      <c r="H98" s="118">
        <f t="shared" si="13"/>
        <v>5.0791646474659252E-4</v>
      </c>
      <c r="I98" s="118">
        <f t="shared" si="14"/>
        <v>0.50791646474659258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117.57599999999999</v>
      </c>
      <c r="D99" s="115">
        <f t="shared" si="15"/>
        <v>5.8788</v>
      </c>
      <c r="E99" s="116">
        <f t="shared" si="16"/>
        <v>111.6972</v>
      </c>
      <c r="F99" s="117">
        <f t="shared" si="12"/>
        <v>111.6972</v>
      </c>
      <c r="G99" s="112"/>
      <c r="H99" s="118">
        <f t="shared" si="13"/>
        <v>4.4763879488474156E-4</v>
      </c>
      <c r="I99" s="118">
        <f t="shared" si="14"/>
        <v>0.44763879488474156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123.96999</v>
      </c>
      <c r="D101" s="115">
        <f t="shared" si="15"/>
        <v>6.1984995000000005</v>
      </c>
      <c r="E101" s="116">
        <f t="shared" si="16"/>
        <v>117.7714905</v>
      </c>
      <c r="F101" s="117">
        <f t="shared" si="12"/>
        <v>117.7714905</v>
      </c>
      <c r="G101" s="112"/>
      <c r="H101" s="118">
        <f t="shared" si="13"/>
        <v>4.2455096549873401E-4</v>
      </c>
      <c r="I101" s="118">
        <f t="shared" si="14"/>
        <v>0.424550965498734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123.32</v>
      </c>
      <c r="D102" s="115">
        <f t="shared" si="15"/>
        <v>6.1660000000000004</v>
      </c>
      <c r="E102" s="116">
        <f t="shared" si="16"/>
        <v>117.154</v>
      </c>
      <c r="F102" s="117">
        <f t="shared" si="12"/>
        <v>117.154</v>
      </c>
      <c r="G102" s="112"/>
      <c r="H102" s="118">
        <f t="shared" si="13"/>
        <v>4.2678867132150793E-4</v>
      </c>
      <c r="I102" s="118">
        <f t="shared" si="14"/>
        <v>0.42678867132150794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129.31461999999999</v>
      </c>
      <c r="D103" s="115">
        <f t="shared" si="15"/>
        <v>6.4657309999999999</v>
      </c>
      <c r="E103" s="116">
        <f t="shared" si="16"/>
        <v>122.84888899999999</v>
      </c>
      <c r="F103" s="117">
        <f t="shared" si="12"/>
        <v>122.84888899999999</v>
      </c>
      <c r="G103" s="112"/>
      <c r="H103" s="118">
        <f t="shared" si="13"/>
        <v>4.07004087761835E-4</v>
      </c>
      <c r="I103" s="118">
        <f t="shared" si="14"/>
        <v>0.407004087761835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131.22261</v>
      </c>
      <c r="D104" s="115">
        <f t="shared" si="15"/>
        <v>6.5611305000000009</v>
      </c>
      <c r="E104" s="116">
        <f t="shared" si="16"/>
        <v>124.6614795</v>
      </c>
      <c r="F104" s="117">
        <f t="shared" si="12"/>
        <v>124.6614795</v>
      </c>
      <c r="G104" s="112"/>
      <c r="H104" s="118">
        <f t="shared" si="13"/>
        <v>4.0108620722730925E-4</v>
      </c>
      <c r="I104" s="118">
        <f t="shared" si="14"/>
        <v>0.40108620722730925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133.02760000000001</v>
      </c>
      <c r="D105" s="115">
        <f t="shared" si="15"/>
        <v>6.6513800000000005</v>
      </c>
      <c r="E105" s="116">
        <f t="shared" si="16"/>
        <v>126.37622</v>
      </c>
      <c r="F105" s="117">
        <f t="shared" si="12"/>
        <v>126.37622</v>
      </c>
      <c r="G105" s="112"/>
      <c r="H105" s="118">
        <f t="shared" si="13"/>
        <v>3.9564405392090388E-4</v>
      </c>
      <c r="I105" s="118">
        <f t="shared" si="14"/>
        <v>0.3956440539209039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152.39385999999999</v>
      </c>
      <c r="D106" s="115">
        <f t="shared" si="15"/>
        <v>7.6196929999999998</v>
      </c>
      <c r="E106" s="116">
        <f t="shared" si="16"/>
        <v>144.77416699999998</v>
      </c>
      <c r="F106" s="117">
        <f t="shared" si="12"/>
        <v>144.77416699999998</v>
      </c>
      <c r="G106" s="112"/>
      <c r="H106" s="118">
        <f t="shared" si="13"/>
        <v>3.4536548222722716E-4</v>
      </c>
      <c r="I106" s="118">
        <f t="shared" si="14"/>
        <v>0.34536548222722718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158.65752000000001</v>
      </c>
      <c r="D107" s="115">
        <f t="shared" si="15"/>
        <v>7.9328760000000003</v>
      </c>
      <c r="E107" s="116">
        <f t="shared" si="16"/>
        <v>150.72464400000001</v>
      </c>
      <c r="F107" s="117">
        <f t="shared" si="12"/>
        <v>150.72464400000001</v>
      </c>
      <c r="G107" s="112"/>
      <c r="H107" s="118">
        <f t="shared" si="13"/>
        <v>3.3173075532359503E-4</v>
      </c>
      <c r="I107" s="118">
        <f t="shared" si="14"/>
        <v>0.33173075532359503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160.96700000000001</v>
      </c>
      <c r="D108" s="115">
        <f t="shared" si="15"/>
        <v>8.048350000000001</v>
      </c>
      <c r="E108" s="116">
        <f t="shared" si="16"/>
        <v>152.91865000000001</v>
      </c>
      <c r="F108" s="117">
        <f t="shared" si="12"/>
        <v>152.91865000000001</v>
      </c>
      <c r="G108" s="112"/>
      <c r="H108" s="118">
        <f t="shared" si="13"/>
        <v>3.2697123601339601E-4</v>
      </c>
      <c r="I108" s="118">
        <f t="shared" si="14"/>
        <v>0.326971236013396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157.90001000000001</v>
      </c>
      <c r="D109" s="115">
        <f t="shared" si="15"/>
        <v>7.895000500000001</v>
      </c>
      <c r="E109" s="116">
        <f t="shared" si="16"/>
        <v>150.0050095</v>
      </c>
      <c r="F109" s="117">
        <f t="shared" si="12"/>
        <v>150.0050095</v>
      </c>
      <c r="G109" s="112"/>
      <c r="H109" s="118">
        <f t="shared" si="13"/>
        <v>3.333222014828786E-4</v>
      </c>
      <c r="I109" s="118">
        <f t="shared" si="14"/>
        <v>0.33332220148287861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177.8</v>
      </c>
      <c r="D110" s="115">
        <f t="shared" si="15"/>
        <v>8.89</v>
      </c>
      <c r="E110" s="116">
        <f t="shared" si="16"/>
        <v>168.91000000000003</v>
      </c>
      <c r="F110" s="117">
        <f t="shared" si="12"/>
        <v>168.91000000000003</v>
      </c>
      <c r="G110" s="112"/>
      <c r="H110" s="118">
        <f t="shared" si="13"/>
        <v>2.960156296252436E-4</v>
      </c>
      <c r="I110" s="118">
        <f t="shared" si="14"/>
        <v>0.29601562962524358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180.78880000000001</v>
      </c>
      <c r="D111" s="115">
        <f t="shared" si="15"/>
        <v>9.0394400000000008</v>
      </c>
      <c r="E111" s="116">
        <f t="shared" si="16"/>
        <v>171.74936</v>
      </c>
      <c r="F111" s="117">
        <f t="shared" si="12"/>
        <v>171.74936</v>
      </c>
      <c r="G111" s="112"/>
      <c r="H111" s="118">
        <f t="shared" si="13"/>
        <v>2.9112189995933631E-4</v>
      </c>
      <c r="I111" s="118">
        <f t="shared" si="14"/>
        <v>0.29112189995933629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209.46194</v>
      </c>
      <c r="D112" s="115">
        <f t="shared" si="15"/>
        <v>10.473097000000001</v>
      </c>
      <c r="E112" s="116">
        <f t="shared" si="16"/>
        <v>198.988843</v>
      </c>
      <c r="F112" s="117">
        <f t="shared" si="12"/>
        <v>198.988843</v>
      </c>
      <c r="G112" s="112"/>
      <c r="H112" s="118">
        <f t="shared" si="13"/>
        <v>2.512703689623438E-4</v>
      </c>
      <c r="I112" s="118">
        <f t="shared" si="14"/>
        <v>0.25127036896234378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277.85000000000002</v>
      </c>
      <c r="D113" s="115">
        <f t="shared" si="15"/>
        <v>13.892500000000002</v>
      </c>
      <c r="E113" s="116">
        <f t="shared" si="16"/>
        <v>263.95750000000004</v>
      </c>
      <c r="F113" s="117">
        <f t="shared" si="12"/>
        <v>263.95750000000004</v>
      </c>
      <c r="G113" s="112"/>
      <c r="H113" s="118">
        <f t="shared" si="13"/>
        <v>1.8942443385772329E-4</v>
      </c>
      <c r="I113" s="118">
        <f t="shared" si="14"/>
        <v>0.18942443385772328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314.64</v>
      </c>
      <c r="D114" s="115">
        <f t="shared" si="15"/>
        <v>15.731999999999999</v>
      </c>
      <c r="E114" s="116">
        <f t="shared" si="16"/>
        <v>298.90800000000002</v>
      </c>
      <c r="F114" s="117">
        <f t="shared" si="12"/>
        <v>298.90800000000002</v>
      </c>
      <c r="G114" s="112"/>
      <c r="H114" s="118">
        <f t="shared" si="13"/>
        <v>1.672755496674558E-4</v>
      </c>
      <c r="I114" s="118">
        <f t="shared" si="14"/>
        <v>0.16727554966745581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335.69997999999998</v>
      </c>
      <c r="D115" s="115">
        <f t="shared" si="15"/>
        <v>16.784998999999999</v>
      </c>
      <c r="E115" s="116">
        <f t="shared" si="16"/>
        <v>318.91498100000001</v>
      </c>
      <c r="F115" s="117">
        <f t="shared" si="12"/>
        <v>318.91498100000001</v>
      </c>
      <c r="G115" s="112"/>
      <c r="H115" s="118">
        <f t="shared" si="13"/>
        <v>1.5678159691093294E-4</v>
      </c>
      <c r="I115" s="118">
        <f t="shared" si="14"/>
        <v>0.15678159691093294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365.61470000000003</v>
      </c>
      <c r="D116" s="115">
        <f t="shared" si="15"/>
        <v>18.280735000000004</v>
      </c>
      <c r="E116" s="116">
        <f t="shared" si="16"/>
        <v>347.33396500000003</v>
      </c>
      <c r="F116" s="117">
        <f t="shared" si="12"/>
        <v>347.33396500000003</v>
      </c>
      <c r="G116" s="112"/>
      <c r="H116" s="118">
        <f t="shared" si="13"/>
        <v>1.439536729441358E-4</v>
      </c>
      <c r="I116" s="118">
        <f t="shared" si="14"/>
        <v>0.1439536729441358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427.20364000000001</v>
      </c>
      <c r="D117" s="115">
        <f t="shared" si="15"/>
        <v>21.360182000000002</v>
      </c>
      <c r="E117" s="116">
        <f t="shared" si="16"/>
        <v>405.843458</v>
      </c>
      <c r="F117" s="117">
        <f t="shared" si="12"/>
        <v>405.843458</v>
      </c>
      <c r="G117" s="112"/>
      <c r="H117" s="118">
        <f t="shared" si="13"/>
        <v>1.2320021184128579E-4</v>
      </c>
      <c r="I117" s="118">
        <f t="shared" si="14"/>
        <v>0.12320021184128579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458.55130000000003</v>
      </c>
      <c r="D119" s="115">
        <f t="shared" si="15"/>
        <v>22.927565000000001</v>
      </c>
      <c r="E119" s="116">
        <f t="shared" si="16"/>
        <v>435.62373500000001</v>
      </c>
      <c r="F119" s="117">
        <f t="shared" si="12"/>
        <v>435.62373500000001</v>
      </c>
      <c r="G119" s="112"/>
      <c r="H119" s="118">
        <f t="shared" si="13"/>
        <v>1.1477795166509952E-4</v>
      </c>
      <c r="I119" s="118">
        <f t="shared" si="14"/>
        <v>0.11477795166509952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469.90010000000001</v>
      </c>
      <c r="D120" s="115">
        <f t="shared" si="15"/>
        <v>23.495005000000003</v>
      </c>
      <c r="E120" s="116">
        <f t="shared" si="16"/>
        <v>446.40509500000002</v>
      </c>
      <c r="F120" s="117">
        <f t="shared" si="12"/>
        <v>446.40509500000002</v>
      </c>
      <c r="G120" s="112"/>
      <c r="H120" s="118">
        <f t="shared" si="13"/>
        <v>1.1200589007614265E-4</v>
      </c>
      <c r="I120" s="118">
        <f t="shared" si="14"/>
        <v>0.11200589007614266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572.35730000000001</v>
      </c>
      <c r="D121" s="115">
        <f t="shared" si="15"/>
        <v>28.617865000000002</v>
      </c>
      <c r="E121" s="116">
        <f t="shared" si="16"/>
        <v>543.73943499999996</v>
      </c>
      <c r="F121" s="117">
        <f t="shared" si="12"/>
        <v>543.73943499999996</v>
      </c>
      <c r="G121" s="112"/>
      <c r="H121" s="118">
        <f t="shared" si="13"/>
        <v>9.1955809679318285E-5</v>
      </c>
      <c r="I121" s="118">
        <f t="shared" si="14"/>
        <v>9.1955809679318282E-2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569.60486000000003</v>
      </c>
      <c r="D122" s="115">
        <f t="shared" si="15"/>
        <v>28.480243000000002</v>
      </c>
      <c r="E122" s="116">
        <f t="shared" si="16"/>
        <v>541.12461700000006</v>
      </c>
      <c r="F122" s="117">
        <f t="shared" si="12"/>
        <v>541.12461700000006</v>
      </c>
      <c r="G122" s="112"/>
      <c r="H122" s="118">
        <f t="shared" si="13"/>
        <v>9.2400157799510949E-5</v>
      </c>
      <c r="I122" s="118">
        <f t="shared" si="14"/>
        <v>9.2400157799510954E-2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569.60486000000003</v>
      </c>
      <c r="D123" s="115">
        <f t="shared" si="15"/>
        <v>28.480243000000002</v>
      </c>
      <c r="E123" s="116">
        <f t="shared" si="16"/>
        <v>541.12461700000006</v>
      </c>
      <c r="F123" s="117">
        <f t="shared" si="12"/>
        <v>541.12461700000006</v>
      </c>
      <c r="G123" s="112"/>
      <c r="H123" s="118">
        <f t="shared" si="13"/>
        <v>9.2400157799510949E-5</v>
      </c>
      <c r="I123" s="118">
        <f t="shared" si="14"/>
        <v>9.2400157799510954E-2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755.15520000000004</v>
      </c>
      <c r="D124" s="115">
        <f t="shared" si="15"/>
        <v>37.757760000000005</v>
      </c>
      <c r="E124" s="116">
        <f t="shared" si="16"/>
        <v>717.39744000000007</v>
      </c>
      <c r="F124" s="117">
        <f t="shared" si="12"/>
        <v>717.39744000000007</v>
      </c>
      <c r="G124" s="112"/>
      <c r="H124" s="118">
        <f t="shared" si="13"/>
        <v>6.9696373602894232E-5</v>
      </c>
      <c r="I124" s="118">
        <f t="shared" si="14"/>
        <v>6.9696373602894227E-2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920.75490000000002</v>
      </c>
      <c r="D125" s="115">
        <f t="shared" si="15"/>
        <v>46.037745000000001</v>
      </c>
      <c r="E125" s="116">
        <f t="shared" si="16"/>
        <v>874.71715500000005</v>
      </c>
      <c r="F125" s="117">
        <f t="shared" si="12"/>
        <v>874.71715500000005</v>
      </c>
      <c r="G125" s="112"/>
      <c r="H125" s="118">
        <f t="shared" si="13"/>
        <v>5.7161334625933967E-5</v>
      </c>
      <c r="I125" s="118">
        <f t="shared" si="14"/>
        <v>5.7161334625933966E-2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914.45996000000002</v>
      </c>
      <c r="D126" s="115">
        <f t="shared" si="15"/>
        <v>45.722998000000004</v>
      </c>
      <c r="E126" s="116">
        <f t="shared" si="16"/>
        <v>868.73696200000006</v>
      </c>
      <c r="F126" s="117">
        <f t="shared" si="12"/>
        <v>868.73696200000006</v>
      </c>
      <c r="G126" s="112"/>
      <c r="H126" s="118">
        <f t="shared" si="13"/>
        <v>5.7554820604030065E-5</v>
      </c>
      <c r="I126" s="118">
        <f t="shared" si="14"/>
        <v>5.7554820604030069E-2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1473.84</v>
      </c>
      <c r="D128" s="115">
        <f t="shared" si="15"/>
        <v>73.691999999999993</v>
      </c>
      <c r="E128" s="116">
        <f t="shared" si="16"/>
        <v>1400.1479999999999</v>
      </c>
      <c r="F128" s="117">
        <f t="shared" si="12"/>
        <v>1400.1479999999999</v>
      </c>
      <c r="G128" s="112"/>
      <c r="H128" s="118">
        <f t="shared" si="13"/>
        <v>3.5710510603164888E-5</v>
      </c>
      <c r="I128" s="118">
        <f t="shared" si="14"/>
        <v>3.5710510603164887E-2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1421.4505999999999</v>
      </c>
      <c r="D129" s="115">
        <f t="shared" si="15"/>
        <v>71.07253</v>
      </c>
      <c r="E129" s="116">
        <f t="shared" si="16"/>
        <v>1350.37807</v>
      </c>
      <c r="F129" s="117">
        <f t="shared" si="12"/>
        <v>1350.37807</v>
      </c>
      <c r="G129" s="112"/>
      <c r="H129" s="118">
        <f t="shared" si="13"/>
        <v>3.7026667650193711E-5</v>
      </c>
      <c r="I129" s="118">
        <f t="shared" si="14"/>
        <v>3.7026667650193711E-2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1498.7447999999999</v>
      </c>
      <c r="D130" s="115">
        <f t="shared" si="15"/>
        <v>74.937240000000003</v>
      </c>
      <c r="E130" s="116">
        <f t="shared" si="16"/>
        <v>1423.80756</v>
      </c>
      <c r="F130" s="117">
        <f t="shared" si="12"/>
        <v>1423.80756</v>
      </c>
      <c r="G130" s="112"/>
      <c r="H130" s="118">
        <f t="shared" si="13"/>
        <v>3.5117105291953849E-5</v>
      </c>
      <c r="I130" s="118">
        <f t="shared" si="14"/>
        <v>3.5117105291953846E-2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1735.9237000000001</v>
      </c>
      <c r="D132" s="115">
        <f t="shared" si="15"/>
        <v>86.796185000000008</v>
      </c>
      <c r="E132" s="116">
        <f t="shared" si="16"/>
        <v>1649.1275150000001</v>
      </c>
      <c r="F132" s="117">
        <f t="shared" si="17"/>
        <v>1649.1275150000001</v>
      </c>
      <c r="G132" s="112"/>
      <c r="H132" s="118">
        <f t="shared" si="18"/>
        <v>3.0319062380085153E-5</v>
      </c>
      <c r="I132" s="118">
        <f t="shared" si="19"/>
        <v>3.0319062380085152E-2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2293.6640000000002</v>
      </c>
      <c r="D133" s="115">
        <f t="shared" si="15"/>
        <v>114.68320000000001</v>
      </c>
      <c r="E133" s="116">
        <f t="shared" si="16"/>
        <v>2178.9808000000003</v>
      </c>
      <c r="F133" s="117">
        <f t="shared" si="17"/>
        <v>2178.9808000000003</v>
      </c>
      <c r="G133" s="112"/>
      <c r="H133" s="118">
        <f t="shared" si="18"/>
        <v>2.2946507835222747E-5</v>
      </c>
      <c r="I133" s="118">
        <f t="shared" si="19"/>
        <v>2.2946507835222747E-2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2665</v>
      </c>
      <c r="D134" s="115">
        <f t="shared" si="15"/>
        <v>133.25</v>
      </c>
      <c r="E134" s="116">
        <f t="shared" si="16"/>
        <v>2531.75</v>
      </c>
      <c r="F134" s="117">
        <f t="shared" si="17"/>
        <v>2531.75</v>
      </c>
      <c r="G134" s="112"/>
      <c r="H134" s="118">
        <f t="shared" si="18"/>
        <v>1.9749185346104462E-5</v>
      </c>
      <c r="I134" s="118">
        <f t="shared" si="19"/>
        <v>1.974918534610446E-2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2992.6754999999998</v>
      </c>
      <c r="D135" s="115">
        <f t="shared" ref="D135:D149" si="20">C135*0.05</f>
        <v>149.63377499999999</v>
      </c>
      <c r="E135" s="116">
        <f t="shared" si="16"/>
        <v>2843.041725</v>
      </c>
      <c r="F135" s="117">
        <f t="shared" si="17"/>
        <v>2843.041725</v>
      </c>
      <c r="G135" s="112"/>
      <c r="H135" s="118">
        <f t="shared" si="18"/>
        <v>1.7586797815990509E-5</v>
      </c>
      <c r="I135" s="118">
        <f t="shared" si="19"/>
        <v>1.7586797815990509E-2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3204.51</v>
      </c>
      <c r="D136" s="115">
        <f t="shared" si="20"/>
        <v>160.22550000000001</v>
      </c>
      <c r="E136" s="116">
        <f t="shared" si="16"/>
        <v>3044.2845000000002</v>
      </c>
      <c r="F136" s="117">
        <f t="shared" si="17"/>
        <v>3044.2845000000002</v>
      </c>
      <c r="G136" s="112"/>
      <c r="H136" s="118">
        <f t="shared" si="18"/>
        <v>1.6424220535235816E-5</v>
      </c>
      <c r="I136" s="118">
        <f t="shared" si="19"/>
        <v>1.6424220535235817E-2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3599.9998000000001</v>
      </c>
      <c r="D137" s="115">
        <f t="shared" si="20"/>
        <v>179.99999000000003</v>
      </c>
      <c r="E137" s="116">
        <f t="shared" si="16"/>
        <v>3419.9998100000003</v>
      </c>
      <c r="F137" s="117">
        <f t="shared" si="17"/>
        <v>3419.9998100000003</v>
      </c>
      <c r="G137" s="112"/>
      <c r="H137" s="118">
        <f t="shared" si="18"/>
        <v>1.4619883853151424E-5</v>
      </c>
      <c r="I137" s="118">
        <f t="shared" si="19"/>
        <v>1.4619883853151425E-2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3738.0789</v>
      </c>
      <c r="D139" s="115">
        <f t="shared" si="20"/>
        <v>186.90394500000002</v>
      </c>
      <c r="E139" s="116">
        <f t="shared" si="16"/>
        <v>3551.174955</v>
      </c>
      <c r="F139" s="117">
        <f t="shared" si="17"/>
        <v>3551.174955</v>
      </c>
      <c r="G139" s="112"/>
      <c r="H139" s="118">
        <f t="shared" si="18"/>
        <v>1.4079846989684618E-5</v>
      </c>
      <c r="I139" s="118">
        <f t="shared" si="19"/>
        <v>1.4079846989684619E-2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4059.0796</v>
      </c>
      <c r="D140" s="115">
        <f t="shared" si="20"/>
        <v>202.95398</v>
      </c>
      <c r="E140" s="116">
        <f t="shared" si="16"/>
        <v>3856.1256199999998</v>
      </c>
      <c r="F140" s="117">
        <f t="shared" si="17"/>
        <v>3856.1256199999998</v>
      </c>
      <c r="G140" s="112"/>
      <c r="H140" s="118">
        <f t="shared" si="18"/>
        <v>1.2966382563024497E-5</v>
      </c>
      <c r="I140" s="118">
        <f t="shared" si="19"/>
        <v>1.2966382563024497E-2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4324.1255000000001</v>
      </c>
      <c r="D141" s="115">
        <f t="shared" si="20"/>
        <v>216.20627500000001</v>
      </c>
      <c r="E141" s="116">
        <f t="shared" si="16"/>
        <v>4107.9192249999996</v>
      </c>
      <c r="F141" s="117">
        <f t="shared" si="17"/>
        <v>4107.9192249999996</v>
      </c>
      <c r="G141" s="112"/>
      <c r="H141" s="118">
        <f t="shared" si="18"/>
        <v>1.2171612259488879E-5</v>
      </c>
      <c r="I141" s="118">
        <f t="shared" si="19"/>
        <v>1.2171612259488878E-2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5080.6469999999999</v>
      </c>
      <c r="D142" s="115">
        <f t="shared" si="20"/>
        <v>254.03235000000001</v>
      </c>
      <c r="E142" s="116">
        <f t="shared" ref="E142:E150" si="21">C142-D142</f>
        <v>4826.6146499999995</v>
      </c>
      <c r="F142" s="117">
        <f t="shared" si="17"/>
        <v>4826.6146499999995</v>
      </c>
      <c r="G142" s="112"/>
      <c r="H142" s="118">
        <f t="shared" si="18"/>
        <v>1.0359227662809191E-5</v>
      </c>
      <c r="I142" s="118">
        <f t="shared" si="19"/>
        <v>1.0359227662809192E-2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5963.5</v>
      </c>
      <c r="D143" s="115">
        <f t="shared" si="20"/>
        <v>298.17500000000001</v>
      </c>
      <c r="E143" s="116">
        <f t="shared" si="21"/>
        <v>5665.3249999999998</v>
      </c>
      <c r="F143" s="117">
        <f t="shared" si="17"/>
        <v>5665.3249999999998</v>
      </c>
      <c r="G143" s="112"/>
      <c r="H143" s="118">
        <f t="shared" si="18"/>
        <v>8.8256190068530837E-6</v>
      </c>
      <c r="I143" s="118">
        <f t="shared" si="19"/>
        <v>8.8256190068530839E-3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8782.5319999999992</v>
      </c>
      <c r="D144" s="115">
        <f t="shared" si="20"/>
        <v>439.1266</v>
      </c>
      <c r="E144" s="116">
        <f t="shared" si="21"/>
        <v>8343.4053999999996</v>
      </c>
      <c r="F144" s="117">
        <f t="shared" si="17"/>
        <v>8343.4053999999996</v>
      </c>
      <c r="G144" s="112"/>
      <c r="H144" s="118">
        <f t="shared" si="18"/>
        <v>5.9927568663989335E-6</v>
      </c>
      <c r="I144" s="118">
        <f t="shared" si="19"/>
        <v>5.9927568663989336E-3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11886.72</v>
      </c>
      <c r="D145" s="115">
        <f t="shared" si="20"/>
        <v>594.33600000000001</v>
      </c>
      <c r="E145" s="116">
        <f t="shared" si="21"/>
        <v>11292.384</v>
      </c>
      <c r="F145" s="117">
        <f t="shared" si="17"/>
        <v>11292.384</v>
      </c>
      <c r="G145" s="112"/>
      <c r="H145" s="118">
        <f t="shared" si="18"/>
        <v>4.4277629949530565E-6</v>
      </c>
      <c r="I145" s="118">
        <f t="shared" si="19"/>
        <v>4.4277629949530566E-3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17980</v>
      </c>
      <c r="D146" s="115">
        <f t="shared" si="20"/>
        <v>899</v>
      </c>
      <c r="E146" s="116">
        <f t="shared" si="21"/>
        <v>17081</v>
      </c>
      <c r="F146" s="117">
        <f t="shared" si="17"/>
        <v>17081</v>
      </c>
      <c r="G146" s="112"/>
      <c r="H146" s="118">
        <f t="shared" si="18"/>
        <v>2.9272290849481828E-6</v>
      </c>
      <c r="I146" s="118">
        <f t="shared" si="19"/>
        <v>2.927229084948183E-3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22704</v>
      </c>
      <c r="D147" s="115">
        <f t="shared" si="20"/>
        <v>1135.2</v>
      </c>
      <c r="E147" s="116">
        <f t="shared" si="21"/>
        <v>21568.799999999999</v>
      </c>
      <c r="F147" s="117">
        <f t="shared" si="17"/>
        <v>21568.799999999999</v>
      </c>
      <c r="G147" s="112"/>
      <c r="H147" s="118">
        <f t="shared" si="18"/>
        <v>2.3181632728756346E-6</v>
      </c>
      <c r="I147" s="118">
        <f t="shared" si="19"/>
        <v>2.3181632728756347E-3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26259</v>
      </c>
      <c r="D148" s="115">
        <f t="shared" si="20"/>
        <v>1312.95</v>
      </c>
      <c r="E148" s="116">
        <f t="shared" si="21"/>
        <v>24946.05</v>
      </c>
      <c r="F148" s="117">
        <f t="shared" si="17"/>
        <v>24946.05</v>
      </c>
      <c r="G148" s="112"/>
      <c r="H148" s="118">
        <f t="shared" si="18"/>
        <v>2.0043253340709248E-6</v>
      </c>
      <c r="I148" s="118">
        <f t="shared" si="19"/>
        <v>2.0043253340709249E-3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6.7482065999999996</v>
      </c>
      <c r="D150" s="115">
        <f>C150*0.03</f>
        <v>0.20244619799999999</v>
      </c>
      <c r="E150" s="116">
        <f t="shared" si="21"/>
        <v>6.545760402</v>
      </c>
      <c r="F150" s="117">
        <f t="shared" si="17"/>
        <v>6.545760402</v>
      </c>
      <c r="G150" s="112"/>
      <c r="H150" s="118">
        <f t="shared" si="18"/>
        <v>4.5831191729586995E-3</v>
      </c>
      <c r="I150" s="118">
        <f t="shared" si="19"/>
        <v>4.5831191729586997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2026-08-06T08:22:36Z</dcterms:created>
  <dcterms:modified xsi:type="dcterms:W3CDTF">2026-08-06T08:29:07Z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2026-08-06T08:28:00Z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67632f9b-47dd-4399-9942-57b908238972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